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2868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1">'Tabulation of Bids'!$A$1:$AP$38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9" i="1" l="1"/>
  <c r="AD28" i="1"/>
  <c r="AD27" i="1"/>
  <c r="AD26" i="1"/>
  <c r="AD25" i="1"/>
  <c r="AD24" i="1"/>
  <c r="AD23" i="1"/>
  <c r="AD22" i="1"/>
  <c r="AD21" i="1"/>
  <c r="AD20" i="1"/>
  <c r="AD7" i="1"/>
  <c r="AC6" i="1" s="1"/>
  <c r="AD8" i="1"/>
  <c r="AD9" i="1"/>
  <c r="AD10" i="1"/>
  <c r="AD11" i="1"/>
  <c r="AD12" i="1"/>
  <c r="AD13" i="1"/>
  <c r="AD14" i="1"/>
  <c r="AD15" i="1"/>
  <c r="AD16" i="1"/>
  <c r="AD17" i="1"/>
  <c r="AD18" i="1"/>
  <c r="AD1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G6" i="1"/>
  <c r="AF6" i="1"/>
  <c r="AE6" i="1"/>
  <c r="D6" i="1"/>
  <c r="AL6" i="1" s="1"/>
  <c r="AD6" i="1"/>
  <c r="AG84" i="1"/>
  <c r="D84" i="1"/>
  <c r="AG85" i="1"/>
  <c r="D85" i="1"/>
  <c r="AG86" i="1"/>
  <c r="D86" i="1"/>
  <c r="V86" i="1" s="1"/>
  <c r="AG87" i="1"/>
  <c r="D87" i="1"/>
  <c r="AG88" i="1"/>
  <c r="D88" i="1"/>
  <c r="AG89" i="1"/>
  <c r="D89" i="1"/>
  <c r="AG90" i="1"/>
  <c r="D90" i="1"/>
  <c r="D89" i="2" s="1"/>
  <c r="F89" i="2" s="1"/>
  <c r="AG91" i="1"/>
  <c r="D91" i="1"/>
  <c r="L91" i="1" s="1"/>
  <c r="AG92" i="1"/>
  <c r="D92" i="1"/>
  <c r="AT92" i="1" s="1"/>
  <c r="AG93" i="1"/>
  <c r="D93" i="1"/>
  <c r="AG94" i="1"/>
  <c r="D94" i="1"/>
  <c r="AL94" i="1" s="1"/>
  <c r="AG95" i="1"/>
  <c r="D95" i="1"/>
  <c r="AG96" i="1"/>
  <c r="D96" i="1"/>
  <c r="AH96" i="1" s="1"/>
  <c r="AG97" i="1"/>
  <c r="D97" i="1"/>
  <c r="J97" i="1" s="1"/>
  <c r="AG98" i="1"/>
  <c r="D98" i="1"/>
  <c r="AG99" i="1"/>
  <c r="D99" i="1"/>
  <c r="AG100" i="1"/>
  <c r="D100" i="1"/>
  <c r="D167" i="3" s="1"/>
  <c r="AG101" i="1"/>
  <c r="D101" i="1"/>
  <c r="Z101" i="1" s="1"/>
  <c r="AG102" i="1"/>
  <c r="D102" i="1"/>
  <c r="AG103" i="1"/>
  <c r="D103" i="1"/>
  <c r="H103" i="1" s="1"/>
  <c r="AG104" i="1"/>
  <c r="D104" i="1"/>
  <c r="AG105" i="1"/>
  <c r="D105" i="1"/>
  <c r="AG106" i="1"/>
  <c r="D106" i="1"/>
  <c r="N106" i="1" s="1"/>
  <c r="AG107" i="1"/>
  <c r="D107" i="1"/>
  <c r="AE109" i="1"/>
  <c r="AD109" i="1"/>
  <c r="AE108" i="1"/>
  <c r="AF107" i="1"/>
  <c r="AE107" i="1"/>
  <c r="AD107" i="1"/>
  <c r="AC107" i="1" s="1"/>
  <c r="AF106" i="1"/>
  <c r="AE106" i="1"/>
  <c r="AD106" i="1"/>
  <c r="AC106" i="1" s="1"/>
  <c r="AF105" i="1"/>
  <c r="AE105" i="1"/>
  <c r="AD105" i="1"/>
  <c r="AC105" i="1" s="1"/>
  <c r="AF104" i="1"/>
  <c r="AE104" i="1"/>
  <c r="AD104" i="1"/>
  <c r="AC104" i="1" s="1"/>
  <c r="AF103" i="1"/>
  <c r="AE103" i="1"/>
  <c r="AD103" i="1"/>
  <c r="AC103" i="1" s="1"/>
  <c r="AF102" i="1"/>
  <c r="AE102" i="1"/>
  <c r="AD102" i="1"/>
  <c r="AC102" i="1" s="1"/>
  <c r="AF101" i="1"/>
  <c r="AE101" i="1"/>
  <c r="AD101" i="1"/>
  <c r="AC101" i="1" s="1"/>
  <c r="AF100" i="1"/>
  <c r="AE100" i="1"/>
  <c r="AD100" i="1"/>
  <c r="AC100" i="1" s="1"/>
  <c r="AF99" i="1"/>
  <c r="AE99" i="1"/>
  <c r="AD99" i="1"/>
  <c r="AC99" i="1" s="1"/>
  <c r="AF98" i="1"/>
  <c r="AE98" i="1"/>
  <c r="AD98" i="1"/>
  <c r="AC98" i="1" s="1"/>
  <c r="AF97" i="1"/>
  <c r="AE97" i="1"/>
  <c r="AD97" i="1"/>
  <c r="AC97" i="1" s="1"/>
  <c r="AF96" i="1"/>
  <c r="AE96" i="1"/>
  <c r="AD96" i="1"/>
  <c r="AC96" i="1" s="1"/>
  <c r="AF95" i="1"/>
  <c r="AE95" i="1"/>
  <c r="AD95" i="1"/>
  <c r="AC95" i="1" s="1"/>
  <c r="AF94" i="1"/>
  <c r="AE94" i="1"/>
  <c r="AD94" i="1"/>
  <c r="AC94" i="1" s="1"/>
  <c r="AF93" i="1"/>
  <c r="AE93" i="1"/>
  <c r="AD93" i="1"/>
  <c r="AC93" i="1" s="1"/>
  <c r="AF92" i="1"/>
  <c r="AE92" i="1"/>
  <c r="AD92" i="1"/>
  <c r="AC92" i="1" s="1"/>
  <c r="AF91" i="1"/>
  <c r="AE91" i="1"/>
  <c r="AD91" i="1"/>
  <c r="AC91" i="1" s="1"/>
  <c r="AF90" i="1"/>
  <c r="AE90" i="1"/>
  <c r="AD90" i="1"/>
  <c r="AC90" i="1" s="1"/>
  <c r="AF89" i="1"/>
  <c r="AE89" i="1"/>
  <c r="AD89" i="1"/>
  <c r="AC89" i="1" s="1"/>
  <c r="AF88" i="1"/>
  <c r="AE88" i="1"/>
  <c r="AD88" i="1"/>
  <c r="AC88" i="1" s="1"/>
  <c r="AF87" i="1"/>
  <c r="AE87" i="1"/>
  <c r="AD87" i="1"/>
  <c r="AC87" i="1" s="1"/>
  <c r="AF86" i="1"/>
  <c r="AE86" i="1"/>
  <c r="AD86" i="1"/>
  <c r="AC86" i="1" s="1"/>
  <c r="AF85" i="1"/>
  <c r="AE85" i="1"/>
  <c r="AD85" i="1"/>
  <c r="AC85" i="1" s="1"/>
  <c r="AF84" i="1"/>
  <c r="AE84" i="1"/>
  <c r="AD84" i="1"/>
  <c r="AC84" i="1" s="1"/>
  <c r="AG58" i="1"/>
  <c r="D58" i="1"/>
  <c r="D57" i="2" s="1"/>
  <c r="F57" i="2" s="1"/>
  <c r="AG59" i="1"/>
  <c r="D59" i="1"/>
  <c r="AG60" i="1"/>
  <c r="D60" i="1"/>
  <c r="AG61" i="1"/>
  <c r="D61" i="1"/>
  <c r="AG62" i="1"/>
  <c r="D62" i="1"/>
  <c r="AG63" i="1"/>
  <c r="D63" i="1"/>
  <c r="AG64" i="1"/>
  <c r="D64" i="1"/>
  <c r="AG65" i="1"/>
  <c r="D65" i="1"/>
  <c r="AG66" i="1"/>
  <c r="D66" i="1"/>
  <c r="V66" i="1" s="1"/>
  <c r="AG67" i="1"/>
  <c r="D67" i="1"/>
  <c r="AG68" i="1"/>
  <c r="D68" i="1"/>
  <c r="AG69" i="1"/>
  <c r="D69" i="1"/>
  <c r="AG70" i="1"/>
  <c r="D70" i="1"/>
  <c r="AT70" i="1" s="1"/>
  <c r="AG71" i="1"/>
  <c r="D71" i="1"/>
  <c r="AG72" i="1"/>
  <c r="D72" i="1"/>
  <c r="AG73" i="1"/>
  <c r="D73" i="1"/>
  <c r="AR73" i="1" s="1"/>
  <c r="AG74" i="1"/>
  <c r="D74" i="1"/>
  <c r="X74" i="1" s="1"/>
  <c r="AG75" i="1"/>
  <c r="D75" i="1"/>
  <c r="AG76" i="1"/>
  <c r="D76" i="1"/>
  <c r="AL76" i="1" s="1"/>
  <c r="AG77" i="1"/>
  <c r="D77" i="1"/>
  <c r="AN77" i="1" s="1"/>
  <c r="AG78" i="1"/>
  <c r="D78" i="1"/>
  <c r="J78" i="1" s="1"/>
  <c r="AG79" i="1"/>
  <c r="D79" i="1"/>
  <c r="AG80" i="1"/>
  <c r="D80" i="1"/>
  <c r="AG81" i="1"/>
  <c r="D81" i="1"/>
  <c r="AD83" i="1"/>
  <c r="AF81" i="1"/>
  <c r="AE81" i="1"/>
  <c r="AD81" i="1"/>
  <c r="AC81" i="1" s="1"/>
  <c r="AF80" i="1"/>
  <c r="AE80" i="1"/>
  <c r="AD80" i="1"/>
  <c r="AC80" i="1" s="1"/>
  <c r="AF79" i="1"/>
  <c r="AE79" i="1"/>
  <c r="AD79" i="1"/>
  <c r="AC79" i="1" s="1"/>
  <c r="AF78" i="1"/>
  <c r="AE78" i="1"/>
  <c r="AD78" i="1"/>
  <c r="AC78" i="1" s="1"/>
  <c r="AF77" i="1"/>
  <c r="AE77" i="1"/>
  <c r="AD77" i="1"/>
  <c r="AC77" i="1" s="1"/>
  <c r="AF76" i="1"/>
  <c r="AE76" i="1"/>
  <c r="AD76" i="1"/>
  <c r="AC76" i="1" s="1"/>
  <c r="AF75" i="1"/>
  <c r="AE75" i="1"/>
  <c r="AD75" i="1"/>
  <c r="AC75" i="1" s="1"/>
  <c r="AF74" i="1"/>
  <c r="AE74" i="1"/>
  <c r="AD74" i="1"/>
  <c r="AC74" i="1" s="1"/>
  <c r="AF73" i="1"/>
  <c r="AE73" i="1"/>
  <c r="AD73" i="1"/>
  <c r="AC73" i="1" s="1"/>
  <c r="AF72" i="1"/>
  <c r="AE72" i="1"/>
  <c r="AD72" i="1"/>
  <c r="AC72" i="1" s="1"/>
  <c r="AF71" i="1"/>
  <c r="AE71" i="1"/>
  <c r="AD71" i="1"/>
  <c r="AC71" i="1" s="1"/>
  <c r="AF70" i="1"/>
  <c r="AE70" i="1"/>
  <c r="AD70" i="1"/>
  <c r="AC70" i="1" s="1"/>
  <c r="AF69" i="1"/>
  <c r="AE69" i="1"/>
  <c r="AD69" i="1"/>
  <c r="AC69" i="1" s="1"/>
  <c r="AF68" i="1"/>
  <c r="AE68" i="1"/>
  <c r="AD68" i="1"/>
  <c r="AC68" i="1" s="1"/>
  <c r="AF67" i="1"/>
  <c r="AE67" i="1"/>
  <c r="AD67" i="1"/>
  <c r="AC67" i="1" s="1"/>
  <c r="AF66" i="1"/>
  <c r="AE66" i="1"/>
  <c r="AD66" i="1"/>
  <c r="AC66" i="1" s="1"/>
  <c r="AF65" i="1"/>
  <c r="AE65" i="1"/>
  <c r="AD65" i="1"/>
  <c r="AC65" i="1" s="1"/>
  <c r="AF64" i="1"/>
  <c r="AE64" i="1"/>
  <c r="AD64" i="1"/>
  <c r="AC64" i="1" s="1"/>
  <c r="AF63" i="1"/>
  <c r="AE63" i="1"/>
  <c r="AD63" i="1"/>
  <c r="AC63" i="1" s="1"/>
  <c r="AF62" i="1"/>
  <c r="AE62" i="1"/>
  <c r="AD62" i="1"/>
  <c r="AC62" i="1" s="1"/>
  <c r="AF61" i="1"/>
  <c r="AE61" i="1"/>
  <c r="AD61" i="1"/>
  <c r="AC61" i="1" s="1"/>
  <c r="AF60" i="1"/>
  <c r="AE60" i="1"/>
  <c r="AD60" i="1"/>
  <c r="AC60" i="1" s="1"/>
  <c r="AF59" i="1"/>
  <c r="AE59" i="1"/>
  <c r="AD59" i="1"/>
  <c r="AC59" i="1" s="1"/>
  <c r="AF58" i="1"/>
  <c r="AE58" i="1"/>
  <c r="AD58" i="1"/>
  <c r="AC58" i="1" s="1"/>
  <c r="AE57" i="1" s="1"/>
  <c r="AG32" i="1"/>
  <c r="D32" i="1"/>
  <c r="AB32" i="1" s="1"/>
  <c r="AG33" i="1"/>
  <c r="D33" i="1"/>
  <c r="N33" i="1" s="1"/>
  <c r="AG34" i="1"/>
  <c r="D34" i="1"/>
  <c r="AP34" i="1" s="1"/>
  <c r="AG35" i="1"/>
  <c r="D35" i="1"/>
  <c r="AN35" i="1" s="1"/>
  <c r="AG36" i="1"/>
  <c r="D36" i="1"/>
  <c r="AG37" i="1"/>
  <c r="D37" i="1"/>
  <c r="AN37" i="1" s="1"/>
  <c r="AG38" i="1"/>
  <c r="D38" i="1"/>
  <c r="AL38" i="1" s="1"/>
  <c r="AG39" i="1"/>
  <c r="D39" i="1"/>
  <c r="AG40" i="1"/>
  <c r="D40" i="1"/>
  <c r="AB40" i="1" s="1"/>
  <c r="AG41" i="1"/>
  <c r="D41" i="1"/>
  <c r="AG42" i="1"/>
  <c r="D42" i="1"/>
  <c r="N42" i="1" s="1"/>
  <c r="AG43" i="1"/>
  <c r="D43" i="1"/>
  <c r="AT43" i="1" s="1"/>
  <c r="AG44" i="1"/>
  <c r="D44" i="1"/>
  <c r="AG45" i="1"/>
  <c r="D45" i="1"/>
  <c r="AG46" i="1"/>
  <c r="D46" i="1"/>
  <c r="AP46" i="1" s="1"/>
  <c r="AG47" i="1"/>
  <c r="D47" i="1"/>
  <c r="AB47" i="1" s="1"/>
  <c r="AG48" i="1"/>
  <c r="D48" i="1"/>
  <c r="AJ48" i="1" s="1"/>
  <c r="AG49" i="1"/>
  <c r="D49" i="1"/>
  <c r="AL49" i="1" s="1"/>
  <c r="AG50" i="1"/>
  <c r="D50" i="1"/>
  <c r="AT50" i="1" s="1"/>
  <c r="AG51" i="1"/>
  <c r="D51" i="1"/>
  <c r="V51" i="1" s="1"/>
  <c r="AG52" i="1"/>
  <c r="D52" i="1"/>
  <c r="AG53" i="1"/>
  <c r="D53" i="1"/>
  <c r="AG54" i="1"/>
  <c r="D54" i="1"/>
  <c r="AG55" i="1"/>
  <c r="D55" i="1"/>
  <c r="AR55" i="1" s="1"/>
  <c r="AD57" i="1"/>
  <c r="AF55" i="1"/>
  <c r="AE55" i="1"/>
  <c r="AD55" i="1"/>
  <c r="AC55" i="1" s="1"/>
  <c r="AF54" i="1"/>
  <c r="AE54" i="1"/>
  <c r="AD54" i="1"/>
  <c r="AC54" i="1" s="1"/>
  <c r="AF53" i="1"/>
  <c r="AE53" i="1"/>
  <c r="AD53" i="1"/>
  <c r="AC53" i="1" s="1"/>
  <c r="AF52" i="1"/>
  <c r="AE52" i="1"/>
  <c r="AD52" i="1"/>
  <c r="AC52" i="1" s="1"/>
  <c r="AF51" i="1"/>
  <c r="AE51" i="1"/>
  <c r="AD51" i="1"/>
  <c r="AC51" i="1" s="1"/>
  <c r="AF50" i="1"/>
  <c r="AE50" i="1"/>
  <c r="AD50" i="1"/>
  <c r="AC50" i="1" s="1"/>
  <c r="AF49" i="1"/>
  <c r="AE49" i="1"/>
  <c r="AD49" i="1"/>
  <c r="AC49" i="1" s="1"/>
  <c r="AF48" i="1"/>
  <c r="AE48" i="1"/>
  <c r="AD48" i="1"/>
  <c r="AC48" i="1" s="1"/>
  <c r="AF47" i="1"/>
  <c r="AE47" i="1"/>
  <c r="AD47" i="1"/>
  <c r="AC47" i="1" s="1"/>
  <c r="AF46" i="1"/>
  <c r="AE46" i="1"/>
  <c r="AD46" i="1"/>
  <c r="AC46" i="1" s="1"/>
  <c r="AF45" i="1"/>
  <c r="AE45" i="1"/>
  <c r="AD45" i="1"/>
  <c r="AC45" i="1" s="1"/>
  <c r="AF44" i="1"/>
  <c r="AE44" i="1"/>
  <c r="AD44" i="1"/>
  <c r="AC44" i="1" s="1"/>
  <c r="AF43" i="1"/>
  <c r="AE43" i="1"/>
  <c r="AD43" i="1"/>
  <c r="AC43" i="1" s="1"/>
  <c r="AF42" i="1"/>
  <c r="AE42" i="1"/>
  <c r="AD42" i="1"/>
  <c r="AC42" i="1" s="1"/>
  <c r="AF41" i="1"/>
  <c r="AE41" i="1"/>
  <c r="AD41" i="1"/>
  <c r="AC41" i="1" s="1"/>
  <c r="AF40" i="1"/>
  <c r="AE40" i="1"/>
  <c r="AD40" i="1"/>
  <c r="AC40" i="1" s="1"/>
  <c r="AF39" i="1"/>
  <c r="AE39" i="1"/>
  <c r="AD39" i="1"/>
  <c r="AC39" i="1" s="1"/>
  <c r="AF38" i="1"/>
  <c r="AE38" i="1"/>
  <c r="AD38" i="1"/>
  <c r="AC38" i="1" s="1"/>
  <c r="AF37" i="1"/>
  <c r="AE37" i="1"/>
  <c r="AD37" i="1"/>
  <c r="AC37" i="1" s="1"/>
  <c r="AF36" i="1"/>
  <c r="AE36" i="1"/>
  <c r="AD36" i="1"/>
  <c r="AC36" i="1" s="1"/>
  <c r="AF35" i="1"/>
  <c r="AE35" i="1"/>
  <c r="AD35" i="1"/>
  <c r="AC35" i="1" s="1"/>
  <c r="AF34" i="1"/>
  <c r="AE34" i="1"/>
  <c r="AD34" i="1"/>
  <c r="AC34" i="1" s="1"/>
  <c r="AF33" i="1"/>
  <c r="AE33" i="1"/>
  <c r="AD33" i="1"/>
  <c r="AC33" i="1" s="1"/>
  <c r="AF32" i="1"/>
  <c r="AE32" i="1"/>
  <c r="AD32" i="1"/>
  <c r="AC32" i="1" s="1"/>
  <c r="AE31" i="1" s="1"/>
  <c r="D7" i="1"/>
  <c r="D8" i="1"/>
  <c r="AJ8" i="1" s="1"/>
  <c r="D9" i="1"/>
  <c r="D10" i="1"/>
  <c r="AH10" i="1" s="1"/>
  <c r="D11" i="1"/>
  <c r="V11" i="1" s="1"/>
  <c r="D12" i="1"/>
  <c r="H12" i="1" s="1"/>
  <c r="D13" i="1"/>
  <c r="D14" i="1"/>
  <c r="D24" i="3" s="1"/>
  <c r="D15" i="1"/>
  <c r="N15" i="1" s="1"/>
  <c r="D16" i="1"/>
  <c r="D17" i="1"/>
  <c r="D18" i="1"/>
  <c r="D17" i="2" s="1"/>
  <c r="F17" i="2" s="1"/>
  <c r="D19" i="1"/>
  <c r="T19" i="1" s="1"/>
  <c r="D20" i="1"/>
  <c r="L20" i="1" s="1"/>
  <c r="D21" i="1"/>
  <c r="AB21" i="1" s="1"/>
  <c r="D22" i="1"/>
  <c r="C24" i="5" s="1"/>
  <c r="F24" i="5" s="1"/>
  <c r="D23" i="1"/>
  <c r="V23" i="1" s="1"/>
  <c r="D24" i="1"/>
  <c r="AN24" i="1" s="1"/>
  <c r="D25" i="1"/>
  <c r="AJ25" i="1" s="1"/>
  <c r="D26" i="1"/>
  <c r="AL26" i="1" s="1"/>
  <c r="D27" i="1"/>
  <c r="D28" i="1"/>
  <c r="Z28" i="1" s="1"/>
  <c r="D29" i="1"/>
  <c r="AL29" i="1" s="1"/>
  <c r="AD31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P7" i="1"/>
  <c r="O6" i="1" s="1"/>
  <c r="O7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6" i="1"/>
  <c r="S84" i="1"/>
  <c r="T84" i="1" s="1"/>
  <c r="S85" i="1"/>
  <c r="S86" i="1"/>
  <c r="S87" i="1"/>
  <c r="T87" i="1" s="1"/>
  <c r="S88" i="1"/>
  <c r="S89" i="1"/>
  <c r="T89" i="1" s="1"/>
  <c r="S90" i="1"/>
  <c r="S91" i="1"/>
  <c r="S92" i="1"/>
  <c r="S93" i="1"/>
  <c r="T93" i="1" s="1"/>
  <c r="S94" i="1"/>
  <c r="S95" i="1"/>
  <c r="T95" i="1"/>
  <c r="S96" i="1"/>
  <c r="T96" i="1" s="1"/>
  <c r="S97" i="1"/>
  <c r="S98" i="1"/>
  <c r="S99" i="1"/>
  <c r="S100" i="1"/>
  <c r="S101" i="1"/>
  <c r="T101" i="1" s="1"/>
  <c r="S102" i="1"/>
  <c r="S103" i="1"/>
  <c r="S104" i="1"/>
  <c r="S105" i="1"/>
  <c r="S106" i="1"/>
  <c r="S107" i="1"/>
  <c r="Q109" i="1"/>
  <c r="P109" i="1"/>
  <c r="Q108" i="1"/>
  <c r="R107" i="1"/>
  <c r="Q107" i="1"/>
  <c r="P107" i="1"/>
  <c r="O107" i="1" s="1"/>
  <c r="R106" i="1"/>
  <c r="Q106" i="1"/>
  <c r="P106" i="1"/>
  <c r="O106" i="1" s="1"/>
  <c r="R105" i="1"/>
  <c r="Q105" i="1"/>
  <c r="P105" i="1"/>
  <c r="O105" i="1" s="1"/>
  <c r="R104" i="1"/>
  <c r="Q104" i="1"/>
  <c r="P104" i="1"/>
  <c r="O104" i="1" s="1"/>
  <c r="R103" i="1"/>
  <c r="Q103" i="1"/>
  <c r="P103" i="1"/>
  <c r="O103" i="1" s="1"/>
  <c r="R102" i="1"/>
  <c r="Q102" i="1"/>
  <c r="P102" i="1"/>
  <c r="O102" i="1" s="1"/>
  <c r="R101" i="1"/>
  <c r="Q101" i="1"/>
  <c r="P101" i="1"/>
  <c r="O101" i="1" s="1"/>
  <c r="R100" i="1"/>
  <c r="Q100" i="1"/>
  <c r="P100" i="1"/>
  <c r="O100" i="1" s="1"/>
  <c r="R99" i="1"/>
  <c r="Q99" i="1"/>
  <c r="P99" i="1"/>
  <c r="O99" i="1" s="1"/>
  <c r="R98" i="1"/>
  <c r="Q98" i="1"/>
  <c r="P98" i="1"/>
  <c r="O98" i="1" s="1"/>
  <c r="R97" i="1"/>
  <c r="Q97" i="1"/>
  <c r="P97" i="1"/>
  <c r="O97" i="1" s="1"/>
  <c r="R96" i="1"/>
  <c r="Q96" i="1"/>
  <c r="P96" i="1"/>
  <c r="O96" i="1" s="1"/>
  <c r="R95" i="1"/>
  <c r="Q95" i="1"/>
  <c r="P95" i="1"/>
  <c r="O95" i="1" s="1"/>
  <c r="R94" i="1"/>
  <c r="Q94" i="1"/>
  <c r="P94" i="1"/>
  <c r="O94" i="1" s="1"/>
  <c r="R93" i="1"/>
  <c r="Q93" i="1"/>
  <c r="P93" i="1"/>
  <c r="O93" i="1" s="1"/>
  <c r="R92" i="1"/>
  <c r="Q92" i="1"/>
  <c r="P92" i="1"/>
  <c r="O92" i="1" s="1"/>
  <c r="R91" i="1"/>
  <c r="Q91" i="1"/>
  <c r="P91" i="1"/>
  <c r="O91" i="1" s="1"/>
  <c r="R90" i="1"/>
  <c r="Q90" i="1"/>
  <c r="P90" i="1"/>
  <c r="O90" i="1" s="1"/>
  <c r="R89" i="1"/>
  <c r="Q89" i="1"/>
  <c r="P89" i="1"/>
  <c r="O89" i="1" s="1"/>
  <c r="R88" i="1"/>
  <c r="Q88" i="1"/>
  <c r="P88" i="1"/>
  <c r="O88" i="1" s="1"/>
  <c r="R87" i="1"/>
  <c r="Q87" i="1"/>
  <c r="P87" i="1"/>
  <c r="O87" i="1" s="1"/>
  <c r="R86" i="1"/>
  <c r="Q86" i="1"/>
  <c r="P86" i="1"/>
  <c r="O86" i="1" s="1"/>
  <c r="R85" i="1"/>
  <c r="Q85" i="1"/>
  <c r="P85" i="1"/>
  <c r="O85" i="1" s="1"/>
  <c r="R84" i="1"/>
  <c r="Q84" i="1"/>
  <c r="P84" i="1"/>
  <c r="O84" i="1" s="1"/>
  <c r="S58" i="1"/>
  <c r="S59" i="1"/>
  <c r="S60" i="1"/>
  <c r="S61" i="1"/>
  <c r="S62" i="1"/>
  <c r="S63" i="1"/>
  <c r="S64" i="1"/>
  <c r="S65" i="1"/>
  <c r="S66" i="1"/>
  <c r="S67" i="1"/>
  <c r="T67" i="1" s="1"/>
  <c r="S68" i="1"/>
  <c r="S69" i="1"/>
  <c r="S70" i="1"/>
  <c r="T70" i="1" s="1"/>
  <c r="S71" i="1"/>
  <c r="S72" i="1"/>
  <c r="S73" i="1"/>
  <c r="T73" i="1" s="1"/>
  <c r="S74" i="1"/>
  <c r="S75" i="1"/>
  <c r="S76" i="1"/>
  <c r="T76" i="1" s="1"/>
  <c r="S77" i="1"/>
  <c r="S78" i="1"/>
  <c r="S79" i="1"/>
  <c r="T79" i="1" s="1"/>
  <c r="S80" i="1"/>
  <c r="S81" i="1"/>
  <c r="T81" i="1" s="1"/>
  <c r="P83" i="1"/>
  <c r="R81" i="1"/>
  <c r="Q81" i="1"/>
  <c r="P81" i="1"/>
  <c r="O81" i="1" s="1"/>
  <c r="R80" i="1"/>
  <c r="Q80" i="1"/>
  <c r="P80" i="1"/>
  <c r="O80" i="1"/>
  <c r="R79" i="1"/>
  <c r="Q79" i="1"/>
  <c r="P79" i="1"/>
  <c r="O79" i="1" s="1"/>
  <c r="R78" i="1"/>
  <c r="Q78" i="1"/>
  <c r="P78" i="1"/>
  <c r="O78" i="1" s="1"/>
  <c r="R77" i="1"/>
  <c r="Q77" i="1"/>
  <c r="P77" i="1"/>
  <c r="O77" i="1" s="1"/>
  <c r="R76" i="1"/>
  <c r="Q76" i="1"/>
  <c r="P76" i="1"/>
  <c r="O76" i="1" s="1"/>
  <c r="R75" i="1"/>
  <c r="Q75" i="1"/>
  <c r="P75" i="1"/>
  <c r="O75" i="1" s="1"/>
  <c r="R74" i="1"/>
  <c r="Q74" i="1"/>
  <c r="P74" i="1"/>
  <c r="O74" i="1" s="1"/>
  <c r="R73" i="1"/>
  <c r="Q73" i="1"/>
  <c r="P73" i="1"/>
  <c r="O73" i="1" s="1"/>
  <c r="R72" i="1"/>
  <c r="Q72" i="1"/>
  <c r="P72" i="1"/>
  <c r="O72" i="1" s="1"/>
  <c r="R71" i="1"/>
  <c r="Q71" i="1"/>
  <c r="P71" i="1"/>
  <c r="O71" i="1" s="1"/>
  <c r="R70" i="1"/>
  <c r="Q70" i="1"/>
  <c r="P70" i="1"/>
  <c r="O70" i="1" s="1"/>
  <c r="R69" i="1"/>
  <c r="Q69" i="1"/>
  <c r="P69" i="1"/>
  <c r="O69" i="1" s="1"/>
  <c r="R68" i="1"/>
  <c r="Q68" i="1"/>
  <c r="P68" i="1"/>
  <c r="O68" i="1" s="1"/>
  <c r="R67" i="1"/>
  <c r="Q67" i="1"/>
  <c r="P67" i="1"/>
  <c r="O67" i="1" s="1"/>
  <c r="R66" i="1"/>
  <c r="Q66" i="1"/>
  <c r="P66" i="1"/>
  <c r="O66" i="1" s="1"/>
  <c r="R65" i="1"/>
  <c r="Q65" i="1"/>
  <c r="P65" i="1"/>
  <c r="O65" i="1" s="1"/>
  <c r="R64" i="1"/>
  <c r="Q64" i="1"/>
  <c r="P64" i="1"/>
  <c r="O64" i="1" s="1"/>
  <c r="R63" i="1"/>
  <c r="Q63" i="1"/>
  <c r="P63" i="1"/>
  <c r="O63" i="1" s="1"/>
  <c r="R62" i="1"/>
  <c r="Q62" i="1"/>
  <c r="P62" i="1"/>
  <c r="O62" i="1" s="1"/>
  <c r="R61" i="1"/>
  <c r="Q61" i="1"/>
  <c r="P61" i="1"/>
  <c r="O61" i="1" s="1"/>
  <c r="R60" i="1"/>
  <c r="Q60" i="1"/>
  <c r="P60" i="1"/>
  <c r="O60" i="1" s="1"/>
  <c r="R59" i="1"/>
  <c r="Q59" i="1"/>
  <c r="P59" i="1"/>
  <c r="O59" i="1" s="1"/>
  <c r="R58" i="1"/>
  <c r="Q58" i="1"/>
  <c r="P58" i="1"/>
  <c r="O58" i="1" s="1"/>
  <c r="Q56" i="1" s="1"/>
  <c r="S32" i="1"/>
  <c r="S33" i="1"/>
  <c r="S34" i="1"/>
  <c r="S35" i="1"/>
  <c r="S36" i="1"/>
  <c r="S37" i="1"/>
  <c r="S38" i="1"/>
  <c r="S39" i="1"/>
  <c r="S40" i="1"/>
  <c r="S41" i="1"/>
  <c r="T41" i="1" s="1"/>
  <c r="S42" i="1"/>
  <c r="S43" i="1"/>
  <c r="S44" i="1"/>
  <c r="S45" i="1"/>
  <c r="S46" i="1"/>
  <c r="S47" i="1"/>
  <c r="S48" i="1"/>
  <c r="S49" i="1"/>
  <c r="S50" i="1"/>
  <c r="S51" i="1"/>
  <c r="S52" i="1"/>
  <c r="S53" i="1"/>
  <c r="T53" i="1" s="1"/>
  <c r="S54" i="1"/>
  <c r="S55" i="1"/>
  <c r="P57" i="1"/>
  <c r="R55" i="1"/>
  <c r="Q55" i="1"/>
  <c r="P55" i="1"/>
  <c r="O55" i="1" s="1"/>
  <c r="R54" i="1"/>
  <c r="Q54" i="1"/>
  <c r="P54" i="1"/>
  <c r="O54" i="1" s="1"/>
  <c r="R53" i="1"/>
  <c r="Q53" i="1"/>
  <c r="P53" i="1"/>
  <c r="O53" i="1" s="1"/>
  <c r="R52" i="1"/>
  <c r="Q52" i="1"/>
  <c r="P52" i="1"/>
  <c r="O52" i="1" s="1"/>
  <c r="R51" i="1"/>
  <c r="Q51" i="1"/>
  <c r="P51" i="1"/>
  <c r="O51" i="1" s="1"/>
  <c r="R50" i="1"/>
  <c r="Q50" i="1"/>
  <c r="P50" i="1"/>
  <c r="O50" i="1" s="1"/>
  <c r="R49" i="1"/>
  <c r="Q49" i="1"/>
  <c r="P49" i="1"/>
  <c r="O49" i="1" s="1"/>
  <c r="R48" i="1"/>
  <c r="Q48" i="1"/>
  <c r="P48" i="1"/>
  <c r="O48" i="1" s="1"/>
  <c r="R47" i="1"/>
  <c r="Q47" i="1"/>
  <c r="P47" i="1"/>
  <c r="O47" i="1" s="1"/>
  <c r="R46" i="1"/>
  <c r="Q46" i="1"/>
  <c r="P46" i="1"/>
  <c r="O46" i="1" s="1"/>
  <c r="R45" i="1"/>
  <c r="Q45" i="1"/>
  <c r="P45" i="1"/>
  <c r="O45" i="1" s="1"/>
  <c r="R44" i="1"/>
  <c r="Q44" i="1"/>
  <c r="P44" i="1"/>
  <c r="O44" i="1" s="1"/>
  <c r="R43" i="1"/>
  <c r="Q43" i="1"/>
  <c r="P43" i="1"/>
  <c r="O43" i="1" s="1"/>
  <c r="R42" i="1"/>
  <c r="Q42" i="1"/>
  <c r="P42" i="1"/>
  <c r="O42" i="1" s="1"/>
  <c r="R41" i="1"/>
  <c r="Q41" i="1"/>
  <c r="P41" i="1"/>
  <c r="O41" i="1" s="1"/>
  <c r="R40" i="1"/>
  <c r="Q40" i="1"/>
  <c r="P40" i="1"/>
  <c r="O40" i="1" s="1"/>
  <c r="R39" i="1"/>
  <c r="Q39" i="1"/>
  <c r="P39" i="1"/>
  <c r="O39" i="1" s="1"/>
  <c r="R38" i="1"/>
  <c r="Q38" i="1"/>
  <c r="P38" i="1"/>
  <c r="O38" i="1" s="1"/>
  <c r="R37" i="1"/>
  <c r="Q37" i="1"/>
  <c r="P37" i="1"/>
  <c r="O37" i="1" s="1"/>
  <c r="R36" i="1"/>
  <c r="Q36" i="1"/>
  <c r="P36" i="1"/>
  <c r="O36" i="1" s="1"/>
  <c r="R35" i="1"/>
  <c r="Q35" i="1"/>
  <c r="P35" i="1"/>
  <c r="O35" i="1" s="1"/>
  <c r="R34" i="1"/>
  <c r="Q34" i="1"/>
  <c r="P34" i="1"/>
  <c r="O34" i="1" s="1"/>
  <c r="R33" i="1"/>
  <c r="Q33" i="1"/>
  <c r="P33" i="1"/>
  <c r="O33" i="1" s="1"/>
  <c r="R32" i="1"/>
  <c r="Q32" i="1"/>
  <c r="P32" i="1"/>
  <c r="O32" i="1" s="1"/>
  <c r="T7" i="1"/>
  <c r="P31" i="1"/>
  <c r="AT85" i="1"/>
  <c r="AT87" i="1"/>
  <c r="AT93" i="1"/>
  <c r="AT95" i="1"/>
  <c r="AT107" i="1"/>
  <c r="AT60" i="1"/>
  <c r="AT63" i="1"/>
  <c r="AT75" i="1"/>
  <c r="AT76" i="1"/>
  <c r="AT77" i="1"/>
  <c r="AT81" i="1"/>
  <c r="AT44" i="1"/>
  <c r="AT52" i="1"/>
  <c r="AT53" i="1"/>
  <c r="AT7" i="1"/>
  <c r="AT19" i="1"/>
  <c r="AR85" i="1"/>
  <c r="AR87" i="1"/>
  <c r="AR89" i="1"/>
  <c r="AR92" i="1"/>
  <c r="AR93" i="1"/>
  <c r="AR95" i="1"/>
  <c r="AR105" i="1"/>
  <c r="AR107" i="1"/>
  <c r="AR64" i="1"/>
  <c r="AR70" i="1"/>
  <c r="AR76" i="1"/>
  <c r="AR79" i="1"/>
  <c r="AR80" i="1"/>
  <c r="AR81" i="1"/>
  <c r="AR43" i="1"/>
  <c r="AR44" i="1"/>
  <c r="AR47" i="1"/>
  <c r="AR53" i="1"/>
  <c r="AR7" i="1"/>
  <c r="AR19" i="1"/>
  <c r="AR21" i="1"/>
  <c r="AP87" i="1"/>
  <c r="AP89" i="1"/>
  <c r="AP92" i="1"/>
  <c r="AP93" i="1"/>
  <c r="AP95" i="1"/>
  <c r="AP96" i="1"/>
  <c r="AP102" i="1"/>
  <c r="AP104" i="1"/>
  <c r="AP107" i="1"/>
  <c r="AP60" i="1"/>
  <c r="AP65" i="1"/>
  <c r="AP73" i="1"/>
  <c r="AP76" i="1"/>
  <c r="AP79" i="1"/>
  <c r="AP81" i="1"/>
  <c r="AP47" i="1"/>
  <c r="AP7" i="1"/>
  <c r="AP19" i="1"/>
  <c r="AP24" i="1"/>
  <c r="AN84" i="1"/>
  <c r="AN87" i="1"/>
  <c r="AN92" i="1"/>
  <c r="AN93" i="1"/>
  <c r="AN95" i="1"/>
  <c r="AN96" i="1"/>
  <c r="AN101" i="1"/>
  <c r="AN104" i="1"/>
  <c r="AN105" i="1"/>
  <c r="AN107" i="1"/>
  <c r="AN60" i="1"/>
  <c r="AN61" i="1"/>
  <c r="AN63" i="1"/>
  <c r="AN69" i="1"/>
  <c r="AN70" i="1"/>
  <c r="AN71" i="1"/>
  <c r="AN73" i="1"/>
  <c r="AN75" i="1"/>
  <c r="AN76" i="1"/>
  <c r="AN79" i="1"/>
  <c r="AN81" i="1"/>
  <c r="AN38" i="1"/>
  <c r="AN44" i="1"/>
  <c r="AN47" i="1"/>
  <c r="AN7" i="1"/>
  <c r="AN19" i="1"/>
  <c r="AL84" i="1"/>
  <c r="AL85" i="1"/>
  <c r="AL87" i="1"/>
  <c r="AL92" i="1"/>
  <c r="AL93" i="1"/>
  <c r="AL95" i="1"/>
  <c r="AL101" i="1"/>
  <c r="AL107" i="1"/>
  <c r="AL61" i="1"/>
  <c r="AL63" i="1"/>
  <c r="AL69" i="1"/>
  <c r="AL70" i="1"/>
  <c r="AL73" i="1"/>
  <c r="AL75" i="1"/>
  <c r="AL77" i="1"/>
  <c r="AL79" i="1"/>
  <c r="AL81" i="1"/>
  <c r="AL44" i="1"/>
  <c r="AL47" i="1"/>
  <c r="AL53" i="1"/>
  <c r="AL7" i="1"/>
  <c r="AL19" i="1"/>
  <c r="AJ87" i="1"/>
  <c r="AJ89" i="1"/>
  <c r="AJ92" i="1"/>
  <c r="AJ93" i="1"/>
  <c r="AJ95" i="1"/>
  <c r="AJ96" i="1"/>
  <c r="AJ102" i="1"/>
  <c r="AJ104" i="1"/>
  <c r="AJ107" i="1"/>
  <c r="AJ60" i="1"/>
  <c r="AJ62" i="1"/>
  <c r="AJ70" i="1"/>
  <c r="AJ73" i="1"/>
  <c r="AJ76" i="1"/>
  <c r="AJ79" i="1"/>
  <c r="AJ81" i="1"/>
  <c r="AJ41" i="1"/>
  <c r="AJ44" i="1"/>
  <c r="AJ50" i="1"/>
  <c r="AJ52" i="1"/>
  <c r="AJ53" i="1"/>
  <c r="AJ7" i="1"/>
  <c r="AJ19" i="1"/>
  <c r="AJ24" i="1"/>
  <c r="AB85" i="1"/>
  <c r="AB87" i="1"/>
  <c r="AB89" i="1"/>
  <c r="AB92" i="1"/>
  <c r="AB93" i="1"/>
  <c r="AB95" i="1"/>
  <c r="AB96" i="1"/>
  <c r="AB101" i="1"/>
  <c r="AB102" i="1"/>
  <c r="AB107" i="1"/>
  <c r="AB58" i="1"/>
  <c r="AB63" i="1"/>
  <c r="AB68" i="1"/>
  <c r="AB69" i="1"/>
  <c r="AB70" i="1"/>
  <c r="AB76" i="1"/>
  <c r="AB77" i="1"/>
  <c r="AB81" i="1"/>
  <c r="AB38" i="1"/>
  <c r="AB41" i="1"/>
  <c r="AB49" i="1"/>
  <c r="AB50" i="1"/>
  <c r="AB7" i="1"/>
  <c r="AB8" i="1"/>
  <c r="AB9" i="1"/>
  <c r="AB19" i="1"/>
  <c r="AB26" i="1"/>
  <c r="Z87" i="1"/>
  <c r="Z89" i="1"/>
  <c r="Z92" i="1"/>
  <c r="Z93" i="1"/>
  <c r="Z95" i="1"/>
  <c r="Z96" i="1"/>
  <c r="Z97" i="1"/>
  <c r="Z104" i="1"/>
  <c r="Z107" i="1"/>
  <c r="Z60" i="1"/>
  <c r="Z63" i="1"/>
  <c r="Z66" i="1"/>
  <c r="Z70" i="1"/>
  <c r="Z71" i="1"/>
  <c r="Z76" i="1"/>
  <c r="Z81" i="1"/>
  <c r="Z32" i="1"/>
  <c r="Z41" i="1"/>
  <c r="Z47" i="1"/>
  <c r="Z50" i="1"/>
  <c r="Z52" i="1"/>
  <c r="Z7" i="1"/>
  <c r="Z8" i="1"/>
  <c r="Z19" i="1"/>
  <c r="X84" i="1"/>
  <c r="X87" i="1"/>
  <c r="X89" i="1"/>
  <c r="X91" i="1"/>
  <c r="X92" i="1"/>
  <c r="X93" i="1"/>
  <c r="X95" i="1"/>
  <c r="X96" i="1"/>
  <c r="X99" i="1"/>
  <c r="X101" i="1"/>
  <c r="X104" i="1"/>
  <c r="X107" i="1"/>
  <c r="X59" i="1"/>
  <c r="X60" i="1"/>
  <c r="X63" i="1"/>
  <c r="X64" i="1"/>
  <c r="X69" i="1"/>
  <c r="X70" i="1"/>
  <c r="X71" i="1"/>
  <c r="X73" i="1"/>
  <c r="X76" i="1"/>
  <c r="X79" i="1"/>
  <c r="X81" i="1"/>
  <c r="X44" i="1"/>
  <c r="X47" i="1"/>
  <c r="X53" i="1"/>
  <c r="X7" i="1"/>
  <c r="X19" i="1"/>
  <c r="X21" i="1"/>
  <c r="X24" i="1"/>
  <c r="X29" i="1"/>
  <c r="B84" i="1"/>
  <c r="A84" i="1" s="1"/>
  <c r="A151" i="3" s="1"/>
  <c r="E130" i="3" s="1"/>
  <c r="B58" i="1"/>
  <c r="A58" i="1" s="1"/>
  <c r="C57" i="1" s="1"/>
  <c r="B32" i="1"/>
  <c r="B33" i="1"/>
  <c r="B62" i="3" s="1"/>
  <c r="B34" i="1"/>
  <c r="B35" i="1"/>
  <c r="B36" i="1"/>
  <c r="B35" i="2" s="1"/>
  <c r="B37" i="1"/>
  <c r="B38" i="1"/>
  <c r="B39" i="1"/>
  <c r="B40" i="1"/>
  <c r="B41" i="1"/>
  <c r="B70" i="5" s="1"/>
  <c r="B42" i="1"/>
  <c r="B71" i="3" s="1"/>
  <c r="B43" i="1"/>
  <c r="B44" i="1"/>
  <c r="B73" i="3" s="1"/>
  <c r="B45" i="1"/>
  <c r="B46" i="1"/>
  <c r="B75" i="5" s="1"/>
  <c r="B47" i="1"/>
  <c r="B48" i="1"/>
  <c r="B49" i="1"/>
  <c r="B50" i="1"/>
  <c r="B79" i="3" s="1"/>
  <c r="B51" i="1"/>
  <c r="B52" i="1"/>
  <c r="B53" i="1"/>
  <c r="B82" i="3" s="1"/>
  <c r="B54" i="1"/>
  <c r="B83" i="3" s="1"/>
  <c r="B55" i="1"/>
  <c r="E32" i="1"/>
  <c r="E39" i="1"/>
  <c r="E68" i="3" s="1"/>
  <c r="E40" i="1"/>
  <c r="D70" i="3"/>
  <c r="E41" i="1"/>
  <c r="E70" i="3" s="1"/>
  <c r="E42" i="1"/>
  <c r="E71" i="3" s="1"/>
  <c r="E43" i="1"/>
  <c r="E72" i="3" s="1"/>
  <c r="D73" i="3"/>
  <c r="E44" i="1"/>
  <c r="E73" i="3" s="1"/>
  <c r="E45" i="1"/>
  <c r="E74" i="3" s="1"/>
  <c r="E46" i="1"/>
  <c r="E75" i="3" s="1"/>
  <c r="D76" i="3"/>
  <c r="E47" i="1"/>
  <c r="E76" i="3" s="1"/>
  <c r="E48" i="1"/>
  <c r="E77" i="3" s="1"/>
  <c r="E49" i="1"/>
  <c r="E78" i="3" s="1"/>
  <c r="D79" i="3"/>
  <c r="E50" i="1"/>
  <c r="E79" i="3" s="1"/>
  <c r="E51" i="1"/>
  <c r="E80" i="3" s="1"/>
  <c r="E52" i="1"/>
  <c r="E81" i="3" s="1"/>
  <c r="D82" i="3"/>
  <c r="E53" i="1"/>
  <c r="E82" i="3" s="1"/>
  <c r="E54" i="1"/>
  <c r="E83" i="3" s="1"/>
  <c r="E55" i="1"/>
  <c r="E84" i="3" s="1"/>
  <c r="E33" i="1"/>
  <c r="E62" i="3" s="1"/>
  <c r="E34" i="1"/>
  <c r="E63" i="3" s="1"/>
  <c r="E35" i="1"/>
  <c r="E64" i="3" s="1"/>
  <c r="E36" i="1"/>
  <c r="E65" i="3" s="1"/>
  <c r="E37" i="1"/>
  <c r="E66" i="3" s="1"/>
  <c r="E38" i="1"/>
  <c r="E67" i="3" s="1"/>
  <c r="E6" i="1"/>
  <c r="E16" i="3" s="1"/>
  <c r="D17" i="3"/>
  <c r="E7" i="1"/>
  <c r="E17" i="3" s="1"/>
  <c r="E8" i="1"/>
  <c r="E18" i="3" s="1"/>
  <c r="E9" i="1"/>
  <c r="E19" i="3" s="1"/>
  <c r="E10" i="1"/>
  <c r="E20" i="3" s="1"/>
  <c r="E11" i="1"/>
  <c r="E21" i="3" s="1"/>
  <c r="E12" i="1"/>
  <c r="E22" i="3" s="1"/>
  <c r="E13" i="1"/>
  <c r="E23" i="3" s="1"/>
  <c r="E14" i="1"/>
  <c r="E24" i="3" s="1"/>
  <c r="E15" i="1"/>
  <c r="E25" i="3" s="1"/>
  <c r="E16" i="1"/>
  <c r="E26" i="3" s="1"/>
  <c r="E17" i="1"/>
  <c r="E27" i="3" s="1"/>
  <c r="E18" i="1"/>
  <c r="E28" i="3" s="1"/>
  <c r="D29" i="3"/>
  <c r="E19" i="1"/>
  <c r="E29" i="3" s="1"/>
  <c r="E20" i="1"/>
  <c r="E30" i="3" s="1"/>
  <c r="E21" i="1"/>
  <c r="E31" i="3" s="1"/>
  <c r="E22" i="1"/>
  <c r="E32" i="3" s="1"/>
  <c r="E23" i="1"/>
  <c r="E33" i="3" s="1"/>
  <c r="D34" i="3"/>
  <c r="E24" i="1"/>
  <c r="E34" i="3" s="1"/>
  <c r="E25" i="1"/>
  <c r="E35" i="3" s="1"/>
  <c r="D36" i="3"/>
  <c r="E26" i="1"/>
  <c r="E36" i="3" s="1"/>
  <c r="E27" i="1"/>
  <c r="E37" i="3" s="1"/>
  <c r="E28" i="1"/>
  <c r="E38" i="3" s="1"/>
  <c r="E29" i="1"/>
  <c r="E58" i="1"/>
  <c r="E106" i="3" s="1"/>
  <c r="D107" i="3"/>
  <c r="E59" i="1"/>
  <c r="E107" i="3" s="1"/>
  <c r="D108" i="3"/>
  <c r="E60" i="1"/>
  <c r="E108" i="3" s="1"/>
  <c r="E61" i="1"/>
  <c r="E109" i="3" s="1"/>
  <c r="E62" i="1"/>
  <c r="F62" i="1" s="1"/>
  <c r="D111" i="3"/>
  <c r="E63" i="1"/>
  <c r="E111" i="3" s="1"/>
  <c r="E64" i="1"/>
  <c r="E112" i="3" s="1"/>
  <c r="D113" i="3"/>
  <c r="E65" i="1"/>
  <c r="E113" i="3" s="1"/>
  <c r="E66" i="1"/>
  <c r="E114" i="3" s="1"/>
  <c r="E67" i="1"/>
  <c r="E115" i="3" s="1"/>
  <c r="E68" i="1"/>
  <c r="E116" i="3" s="1"/>
  <c r="E69" i="1"/>
  <c r="E117" i="3" s="1"/>
  <c r="D118" i="3"/>
  <c r="E70" i="1"/>
  <c r="E118" i="3" s="1"/>
  <c r="E71" i="1"/>
  <c r="E119" i="3" s="1"/>
  <c r="E72" i="1"/>
  <c r="E120" i="3" s="1"/>
  <c r="D121" i="3"/>
  <c r="E73" i="1"/>
  <c r="E74" i="1"/>
  <c r="E122" i="3" s="1"/>
  <c r="E75" i="1"/>
  <c r="E123" i="3" s="1"/>
  <c r="D124" i="3"/>
  <c r="E76" i="1"/>
  <c r="E124" i="3" s="1"/>
  <c r="E77" i="1"/>
  <c r="E125" i="3" s="1"/>
  <c r="E78" i="1"/>
  <c r="E126" i="3" s="1"/>
  <c r="D127" i="3"/>
  <c r="E79" i="1"/>
  <c r="E127" i="3" s="1"/>
  <c r="E80" i="1"/>
  <c r="E128" i="3" s="1"/>
  <c r="D129" i="3"/>
  <c r="F129" i="3" s="1"/>
  <c r="E81" i="1"/>
  <c r="E129" i="3" s="1"/>
  <c r="D151" i="3"/>
  <c r="E84" i="1"/>
  <c r="E85" i="1"/>
  <c r="E152" i="3" s="1"/>
  <c r="E86" i="1"/>
  <c r="E153" i="3" s="1"/>
  <c r="D154" i="3"/>
  <c r="E87" i="1"/>
  <c r="E154" i="3" s="1"/>
  <c r="E88" i="1"/>
  <c r="E155" i="3" s="1"/>
  <c r="D156" i="3"/>
  <c r="E89" i="1"/>
  <c r="E156" i="3" s="1"/>
  <c r="D157" i="3"/>
  <c r="E90" i="1"/>
  <c r="E157" i="3" s="1"/>
  <c r="E91" i="1"/>
  <c r="E158" i="3" s="1"/>
  <c r="D159" i="3"/>
  <c r="E92" i="1"/>
  <c r="E159" i="3" s="1"/>
  <c r="D160" i="3"/>
  <c r="E93" i="1"/>
  <c r="E160" i="3" s="1"/>
  <c r="E94" i="1"/>
  <c r="E161" i="3" s="1"/>
  <c r="D162" i="3"/>
  <c r="E95" i="1"/>
  <c r="E162" i="3" s="1"/>
  <c r="D163" i="3"/>
  <c r="E96" i="1"/>
  <c r="E163" i="3" s="1"/>
  <c r="D164" i="3"/>
  <c r="E97" i="1"/>
  <c r="E164" i="3" s="1"/>
  <c r="E98" i="1"/>
  <c r="E165" i="3" s="1"/>
  <c r="E99" i="1"/>
  <c r="E100" i="1"/>
  <c r="E167" i="3" s="1"/>
  <c r="D168" i="3"/>
  <c r="E101" i="1"/>
  <c r="E168" i="3" s="1"/>
  <c r="E102" i="1"/>
  <c r="E169" i="3" s="1"/>
  <c r="E103" i="1"/>
  <c r="E170" i="3" s="1"/>
  <c r="D171" i="3"/>
  <c r="E104" i="1"/>
  <c r="E171" i="3" s="1"/>
  <c r="D172" i="3"/>
  <c r="E105" i="1"/>
  <c r="E106" i="1"/>
  <c r="E173" i="3" s="1"/>
  <c r="D174" i="3"/>
  <c r="E107" i="1"/>
  <c r="J8" i="5"/>
  <c r="J9" i="5"/>
  <c r="C9" i="5"/>
  <c r="F9" i="5" s="1"/>
  <c r="J10" i="5"/>
  <c r="J11" i="5"/>
  <c r="E11" i="5" s="1"/>
  <c r="C11" i="5"/>
  <c r="F11" i="5" s="1"/>
  <c r="J12" i="5"/>
  <c r="J13" i="5"/>
  <c r="J14" i="5"/>
  <c r="J15" i="5"/>
  <c r="J16" i="5"/>
  <c r="J17" i="5"/>
  <c r="J18" i="5"/>
  <c r="J19" i="5"/>
  <c r="J20" i="5"/>
  <c r="J21" i="5"/>
  <c r="C21" i="5"/>
  <c r="J22" i="5"/>
  <c r="J23" i="5"/>
  <c r="J24" i="5"/>
  <c r="J25" i="5"/>
  <c r="J26" i="5"/>
  <c r="C26" i="5"/>
  <c r="F26" i="5" s="1"/>
  <c r="J27" i="5"/>
  <c r="J28" i="5"/>
  <c r="C28" i="5"/>
  <c r="F28" i="5" s="1"/>
  <c r="J29" i="5"/>
  <c r="C29" i="5"/>
  <c r="F29" i="5" s="1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07" i="3" s="1"/>
  <c r="B60" i="1"/>
  <c r="A60" i="1" s="1"/>
  <c r="A116" i="5" s="1"/>
  <c r="B61" i="1"/>
  <c r="A61" i="1" s="1"/>
  <c r="A109" i="3" s="1"/>
  <c r="B62" i="1"/>
  <c r="B61" i="2" s="1"/>
  <c r="B63" i="1"/>
  <c r="A63" i="1" s="1"/>
  <c r="A119" i="5" s="1"/>
  <c r="B64" i="1"/>
  <c r="A64" i="1" s="1"/>
  <c r="B65" i="1"/>
  <c r="B64" i="2" s="1"/>
  <c r="B66" i="1"/>
  <c r="A66" i="1" s="1"/>
  <c r="A114" i="3" s="1"/>
  <c r="B67" i="1"/>
  <c r="B68" i="1"/>
  <c r="A68" i="1" s="1"/>
  <c r="A67" i="2" s="1"/>
  <c r="B69" i="1"/>
  <c r="B68" i="2" s="1"/>
  <c r="B70" i="1"/>
  <c r="A70" i="1" s="1"/>
  <c r="A118" i="3" s="1"/>
  <c r="B71" i="1"/>
  <c r="B72" i="1"/>
  <c r="B73" i="1"/>
  <c r="A73" i="1" s="1"/>
  <c r="A129" i="5" s="1"/>
  <c r="B74" i="1"/>
  <c r="B122" i="3" s="1"/>
  <c r="B75" i="1"/>
  <c r="B76" i="1"/>
  <c r="B77" i="1"/>
  <c r="B78" i="1"/>
  <c r="B77" i="2" s="1"/>
  <c r="B79" i="1"/>
  <c r="A79" i="1" s="1"/>
  <c r="A127" i="3" s="1"/>
  <c r="B80" i="1"/>
  <c r="B136" i="5" s="1"/>
  <c r="B81" i="1"/>
  <c r="A81" i="1" s="1"/>
  <c r="A129" i="3" s="1"/>
  <c r="B7" i="1"/>
  <c r="B6" i="1"/>
  <c r="C6" i="1"/>
  <c r="C7" i="1"/>
  <c r="C17" i="3" s="1"/>
  <c r="B8" i="1"/>
  <c r="C8" i="1"/>
  <c r="C18" i="3" s="1"/>
  <c r="B9" i="1"/>
  <c r="C9" i="1"/>
  <c r="C19" i="3" s="1"/>
  <c r="B10" i="1"/>
  <c r="B9" i="2" s="1"/>
  <c r="C10" i="1"/>
  <c r="C20" i="3" s="1"/>
  <c r="B11" i="1"/>
  <c r="B10" i="2" s="1"/>
  <c r="C11" i="1"/>
  <c r="C21" i="3" s="1"/>
  <c r="B12" i="1"/>
  <c r="C12" i="1"/>
  <c r="D14" i="5" s="1"/>
  <c r="B13" i="1"/>
  <c r="B23" i="3" s="1"/>
  <c r="C13" i="1"/>
  <c r="C23" i="3" s="1"/>
  <c r="B14" i="1"/>
  <c r="B16" i="5" s="1"/>
  <c r="C14" i="1"/>
  <c r="C24" i="3" s="1"/>
  <c r="B15" i="1"/>
  <c r="B14" i="2" s="1"/>
  <c r="C15" i="1"/>
  <c r="C14" i="2" s="1"/>
  <c r="B16" i="1"/>
  <c r="B26" i="3" s="1"/>
  <c r="C16" i="1"/>
  <c r="B17" i="1"/>
  <c r="B19" i="5" s="1"/>
  <c r="C17" i="1"/>
  <c r="C16" i="2" s="1"/>
  <c r="B18" i="1"/>
  <c r="C18" i="1"/>
  <c r="B19" i="1"/>
  <c r="C19" i="1"/>
  <c r="C18" i="2" s="1"/>
  <c r="B20" i="1"/>
  <c r="B19" i="2" s="1"/>
  <c r="C20" i="1"/>
  <c r="D22" i="5" s="1"/>
  <c r="B21" i="1"/>
  <c r="C21" i="1"/>
  <c r="C31" i="3" s="1"/>
  <c r="B22" i="1"/>
  <c r="C22" i="1"/>
  <c r="C32" i="3" s="1"/>
  <c r="B23" i="1"/>
  <c r="C23" i="1"/>
  <c r="C33" i="3" s="1"/>
  <c r="B24" i="1"/>
  <c r="B23" i="2" s="1"/>
  <c r="C24" i="1"/>
  <c r="D26" i="5" s="1"/>
  <c r="B25" i="1"/>
  <c r="B24" i="2" s="1"/>
  <c r="C25" i="1"/>
  <c r="D27" i="5" s="1"/>
  <c r="B26" i="1"/>
  <c r="B36" i="3" s="1"/>
  <c r="C26" i="1"/>
  <c r="B27" i="1"/>
  <c r="B29" i="5" s="1"/>
  <c r="C27" i="1"/>
  <c r="D29" i="5" s="1"/>
  <c r="B28" i="1"/>
  <c r="B38" i="3" s="1"/>
  <c r="C28" i="1"/>
  <c r="C27" i="2" s="1"/>
  <c r="B29" i="1"/>
  <c r="B28" i="2" s="1"/>
  <c r="C29" i="1"/>
  <c r="C32" i="1"/>
  <c r="D61" i="5" s="1"/>
  <c r="C33" i="1"/>
  <c r="C62" i="3" s="1"/>
  <c r="C34" i="1"/>
  <c r="C63" i="3" s="1"/>
  <c r="C35" i="1"/>
  <c r="C34" i="2" s="1"/>
  <c r="C36" i="1"/>
  <c r="C37" i="1"/>
  <c r="C38" i="1"/>
  <c r="C67" i="3" s="1"/>
  <c r="C39" i="1"/>
  <c r="C40" i="1"/>
  <c r="C69" i="3" s="1"/>
  <c r="C41" i="1"/>
  <c r="C42" i="1"/>
  <c r="D71" i="5" s="1"/>
  <c r="C43" i="1"/>
  <c r="C44" i="1"/>
  <c r="C73" i="3" s="1"/>
  <c r="C45" i="1"/>
  <c r="C46" i="1"/>
  <c r="C45" i="2" s="1"/>
  <c r="C47" i="1"/>
  <c r="C46" i="2" s="1"/>
  <c r="C48" i="1"/>
  <c r="C49" i="1"/>
  <c r="C50" i="1"/>
  <c r="D79" i="5" s="1"/>
  <c r="C51" i="1"/>
  <c r="C52" i="1"/>
  <c r="C53" i="1"/>
  <c r="C52" i="2" s="1"/>
  <c r="C54" i="1"/>
  <c r="C83" i="3" s="1"/>
  <c r="C55" i="1"/>
  <c r="C58" i="1"/>
  <c r="D114" i="5" s="1"/>
  <c r="C59" i="1"/>
  <c r="D115" i="5" s="1"/>
  <c r="C60" i="1"/>
  <c r="C61" i="1"/>
  <c r="C60" i="2" s="1"/>
  <c r="C62" i="1"/>
  <c r="D118" i="5" s="1"/>
  <c r="C63" i="1"/>
  <c r="C64" i="1"/>
  <c r="C112" i="3" s="1"/>
  <c r="C65" i="1"/>
  <c r="C113" i="3" s="1"/>
  <c r="C66" i="1"/>
  <c r="C114" i="3" s="1"/>
  <c r="C67" i="1"/>
  <c r="C68" i="1"/>
  <c r="C69" i="1"/>
  <c r="D125" i="5" s="1"/>
  <c r="C70" i="1"/>
  <c r="D126" i="5" s="1"/>
  <c r="C71" i="1"/>
  <c r="D127" i="5" s="1"/>
  <c r="C72" i="1"/>
  <c r="C120" i="3" s="1"/>
  <c r="C73" i="1"/>
  <c r="C72" i="2" s="1"/>
  <c r="C74" i="1"/>
  <c r="C122" i="3" s="1"/>
  <c r="C75" i="1"/>
  <c r="C76" i="1"/>
  <c r="D132" i="5" s="1"/>
  <c r="C77" i="1"/>
  <c r="C78" i="1"/>
  <c r="C126" i="3" s="1"/>
  <c r="C79" i="1"/>
  <c r="C78" i="2" s="1"/>
  <c r="C80" i="1"/>
  <c r="C81" i="1"/>
  <c r="C84" i="1"/>
  <c r="C151" i="3" s="1"/>
  <c r="B85" i="1"/>
  <c r="B152" i="3" s="1"/>
  <c r="C85" i="1"/>
  <c r="B86" i="1"/>
  <c r="C86" i="1"/>
  <c r="C153" i="3" s="1"/>
  <c r="B87" i="1"/>
  <c r="A87" i="1" s="1"/>
  <c r="A154" i="3" s="1"/>
  <c r="C87" i="1"/>
  <c r="C86" i="2" s="1"/>
  <c r="B88" i="1"/>
  <c r="C88" i="1"/>
  <c r="B89" i="1"/>
  <c r="A89" i="1" s="1"/>
  <c r="A156" i="3" s="1"/>
  <c r="C89" i="1"/>
  <c r="C88" i="2" s="1"/>
  <c r="B90" i="1"/>
  <c r="B89" i="2" s="1"/>
  <c r="C90" i="1"/>
  <c r="D173" i="5" s="1"/>
  <c r="B91" i="1"/>
  <c r="B90" i="2" s="1"/>
  <c r="C91" i="1"/>
  <c r="C158" i="3" s="1"/>
  <c r="B92" i="1"/>
  <c r="B175" i="5" s="1"/>
  <c r="C92" i="1"/>
  <c r="C159" i="3" s="1"/>
  <c r="B93" i="1"/>
  <c r="B92" i="2" s="1"/>
  <c r="C93" i="1"/>
  <c r="C160" i="3" s="1"/>
  <c r="B94" i="1"/>
  <c r="C94" i="1"/>
  <c r="B95" i="1"/>
  <c r="B178" i="5" s="1"/>
  <c r="C95" i="1"/>
  <c r="C94" i="2" s="1"/>
  <c r="B96" i="1"/>
  <c r="A96" i="1" s="1"/>
  <c r="A163" i="3" s="1"/>
  <c r="C96" i="1"/>
  <c r="D179" i="5" s="1"/>
  <c r="B97" i="1"/>
  <c r="B164" i="3" s="1"/>
  <c r="C97" i="1"/>
  <c r="C164" i="3" s="1"/>
  <c r="B98" i="1"/>
  <c r="B97" i="2" s="1"/>
  <c r="C98" i="1"/>
  <c r="C97" i="2" s="1"/>
  <c r="B99" i="1"/>
  <c r="C99" i="1"/>
  <c r="B100" i="1"/>
  <c r="C100" i="1"/>
  <c r="C167" i="3" s="1"/>
  <c r="B101" i="1"/>
  <c r="B168" i="3" s="1"/>
  <c r="C101" i="1"/>
  <c r="B102" i="1"/>
  <c r="C102" i="1"/>
  <c r="B103" i="1"/>
  <c r="B170" i="3" s="1"/>
  <c r="C103" i="1"/>
  <c r="C102" i="2" s="1"/>
  <c r="B104" i="1"/>
  <c r="C104" i="1"/>
  <c r="B105" i="1"/>
  <c r="B104" i="2" s="1"/>
  <c r="C105" i="1"/>
  <c r="B106" i="1"/>
  <c r="C106" i="1"/>
  <c r="C173" i="3" s="1"/>
  <c r="B107" i="1"/>
  <c r="C107" i="1"/>
  <c r="F10" i="7"/>
  <c r="G19" i="7"/>
  <c r="F19" i="7"/>
  <c r="F54" i="7"/>
  <c r="F21" i="7"/>
  <c r="F20" i="7"/>
  <c r="F22" i="7"/>
  <c r="F23" i="7"/>
  <c r="F24" i="7"/>
  <c r="F26" i="7"/>
  <c r="F57" i="7" s="1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I58" i="5" s="1"/>
  <c r="I111" i="5" s="1"/>
  <c r="I164" i="5" s="1"/>
  <c r="D4" i="3"/>
  <c r="D49" i="3" s="1"/>
  <c r="D94" i="3" s="1"/>
  <c r="D139" i="3" s="1"/>
  <c r="E47" i="3"/>
  <c r="E92" i="3" s="1"/>
  <c r="E137" i="3"/>
  <c r="A59" i="3"/>
  <c r="A104" i="3" s="1"/>
  <c r="A149" i="3" s="1"/>
  <c r="A58" i="3"/>
  <c r="A103" i="3"/>
  <c r="A148" i="3" s="1"/>
  <c r="A57" i="3"/>
  <c r="A102" i="3" s="1"/>
  <c r="A147" i="3" s="1"/>
  <c r="A56" i="3"/>
  <c r="A101" i="3"/>
  <c r="A146" i="3"/>
  <c r="A55" i="3"/>
  <c r="A100" i="3" s="1"/>
  <c r="A145" i="3" s="1"/>
  <c r="A54" i="3"/>
  <c r="A99" i="3" s="1"/>
  <c r="A144" i="3" s="1"/>
  <c r="A53" i="3"/>
  <c r="A98" i="3" s="1"/>
  <c r="A143" i="3" s="1"/>
  <c r="A52" i="3"/>
  <c r="A97" i="3"/>
  <c r="A142" i="3" s="1"/>
  <c r="A51" i="3"/>
  <c r="A96" i="3" s="1"/>
  <c r="A141" i="3" s="1"/>
  <c r="A50" i="3"/>
  <c r="A95" i="3" s="1"/>
  <c r="A140" i="3" s="1"/>
  <c r="C161" i="3"/>
  <c r="C118" i="3"/>
  <c r="C117" i="3"/>
  <c r="C22" i="3"/>
  <c r="B118" i="3"/>
  <c r="B111" i="3"/>
  <c r="B75" i="3"/>
  <c r="B69" i="3"/>
  <c r="B61" i="3"/>
  <c r="B20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E78" i="5" s="1"/>
  <c r="J79" i="5"/>
  <c r="J80" i="5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K117" i="5"/>
  <c r="J118" i="5"/>
  <c r="E118" i="5" s="1"/>
  <c r="K118" i="5"/>
  <c r="J119" i="5"/>
  <c r="E119" i="5" s="1"/>
  <c r="K119" i="5"/>
  <c r="J120" i="5"/>
  <c r="K120" i="5"/>
  <c r="J121" i="5"/>
  <c r="K121" i="5"/>
  <c r="J122" i="5"/>
  <c r="E122" i="5" s="1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K129" i="5"/>
  <c r="J130" i="5"/>
  <c r="E130" i="5" s="1"/>
  <c r="K130" i="5"/>
  <c r="J131" i="5"/>
  <c r="E131" i="5" s="1"/>
  <c r="K131" i="5"/>
  <c r="J132" i="5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/>
  <c r="I160" i="5"/>
  <c r="H161" i="5"/>
  <c r="B56" i="5"/>
  <c r="B109" i="5"/>
  <c r="B162" i="5"/>
  <c r="I57" i="5"/>
  <c r="I110" i="5"/>
  <c r="I16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I17" i="5"/>
  <c r="I8" i="5"/>
  <c r="C175" i="5"/>
  <c r="F175" i="5" s="1"/>
  <c r="C176" i="5"/>
  <c r="F176" i="5" s="1"/>
  <c r="C178" i="5"/>
  <c r="G178" i="5" s="1"/>
  <c r="C179" i="5"/>
  <c r="F179" i="5" s="1"/>
  <c r="C184" i="5"/>
  <c r="F184" i="5" s="1"/>
  <c r="E185" i="5"/>
  <c r="C187" i="5"/>
  <c r="F187" i="5" s="1"/>
  <c r="C188" i="5"/>
  <c r="F188" i="5" s="1"/>
  <c r="C190" i="5"/>
  <c r="F190" i="5" s="1"/>
  <c r="E79" i="5"/>
  <c r="E80" i="5"/>
  <c r="E117" i="5"/>
  <c r="E120" i="5"/>
  <c r="E121" i="5"/>
  <c r="E123" i="5"/>
  <c r="E129" i="5"/>
  <c r="E132" i="5"/>
  <c r="C170" i="5"/>
  <c r="F170" i="5" s="1"/>
  <c r="C171" i="5"/>
  <c r="F171" i="5" s="1"/>
  <c r="C172" i="5"/>
  <c r="F172" i="5" s="1"/>
  <c r="E173" i="5"/>
  <c r="C168" i="5"/>
  <c r="C167" i="5"/>
  <c r="F167" i="5" s="1"/>
  <c r="B28" i="5"/>
  <c r="B61" i="5"/>
  <c r="B68" i="5"/>
  <c r="B79" i="5"/>
  <c r="B118" i="5"/>
  <c r="B119" i="5"/>
  <c r="B126" i="5"/>
  <c r="B135" i="5"/>
  <c r="B172" i="5"/>
  <c r="B180" i="5"/>
  <c r="B182" i="5"/>
  <c r="C82" i="5"/>
  <c r="F82" i="5" s="1"/>
  <c r="C79" i="5"/>
  <c r="F79" i="5" s="1"/>
  <c r="C76" i="5"/>
  <c r="F76" i="5" s="1"/>
  <c r="C73" i="5"/>
  <c r="F73" i="5" s="1"/>
  <c r="C70" i="5"/>
  <c r="F70" i="5" s="1"/>
  <c r="C116" i="5"/>
  <c r="F116" i="5" s="1"/>
  <c r="C119" i="5"/>
  <c r="F119" i="5" s="1"/>
  <c r="C120" i="5"/>
  <c r="F120" i="5" s="1"/>
  <c r="C121" i="5"/>
  <c r="F121" i="5" s="1"/>
  <c r="C125" i="5"/>
  <c r="F125" i="5" s="1"/>
  <c r="C126" i="5"/>
  <c r="F126" i="5" s="1"/>
  <c r="C129" i="5"/>
  <c r="F129" i="5" s="1"/>
  <c r="C132" i="5"/>
  <c r="F132" i="5" s="1"/>
  <c r="C133" i="5"/>
  <c r="F133" i="5" s="1"/>
  <c r="C135" i="5"/>
  <c r="F135" i="5" s="1"/>
  <c r="C137" i="5"/>
  <c r="F137" i="5" s="1"/>
  <c r="C115" i="5"/>
  <c r="F115" i="5" s="1"/>
  <c r="F21" i="5"/>
  <c r="D12" i="5"/>
  <c r="D13" i="5"/>
  <c r="D83" i="5"/>
  <c r="D120" i="5"/>
  <c r="D169" i="5"/>
  <c r="D174" i="5"/>
  <c r="D177" i="5"/>
  <c r="D183" i="5"/>
  <c r="A3" i="2"/>
  <c r="C108" i="2"/>
  <c r="C107" i="2"/>
  <c r="A2" i="2"/>
  <c r="C103" i="2"/>
  <c r="C99" i="2"/>
  <c r="C98" i="2"/>
  <c r="C96" i="2"/>
  <c r="C95" i="2"/>
  <c r="C93" i="2"/>
  <c r="C90" i="2"/>
  <c r="C85" i="2"/>
  <c r="C79" i="2"/>
  <c r="C68" i="2"/>
  <c r="C65" i="2"/>
  <c r="C59" i="2"/>
  <c r="C57" i="2"/>
  <c r="C53" i="2"/>
  <c r="C51" i="2"/>
  <c r="C47" i="2"/>
  <c r="C25" i="2"/>
  <c r="C11" i="2"/>
  <c r="D6" i="2"/>
  <c r="F6" i="2" s="1"/>
  <c r="D18" i="2"/>
  <c r="F18" i="2" s="1"/>
  <c r="D23" i="2"/>
  <c r="F23" i="2" s="1"/>
  <c r="D25" i="2"/>
  <c r="F25" i="2" s="1"/>
  <c r="D40" i="2"/>
  <c r="F40" i="2" s="1"/>
  <c r="D43" i="2"/>
  <c r="F43" i="2" s="1"/>
  <c r="D46" i="2"/>
  <c r="F46" i="2" s="1"/>
  <c r="D49" i="2"/>
  <c r="F49" i="2" s="1"/>
  <c r="D50" i="2"/>
  <c r="F50" i="2" s="1"/>
  <c r="D52" i="2"/>
  <c r="D59" i="2"/>
  <c r="F59" i="2" s="1"/>
  <c r="D62" i="2"/>
  <c r="F62" i="2" s="1"/>
  <c r="D63" i="2"/>
  <c r="F63" i="2" s="1"/>
  <c r="D64" i="2"/>
  <c r="F64" i="2" s="1"/>
  <c r="D69" i="2"/>
  <c r="F69" i="2" s="1"/>
  <c r="D70" i="2"/>
  <c r="F70" i="2" s="1"/>
  <c r="D71" i="2"/>
  <c r="F71" i="2" s="1"/>
  <c r="D72" i="2"/>
  <c r="F72" i="2" s="1"/>
  <c r="D75" i="2"/>
  <c r="F75" i="2" s="1"/>
  <c r="D77" i="2"/>
  <c r="F77" i="2" s="1"/>
  <c r="D78" i="2"/>
  <c r="F78" i="2" s="1"/>
  <c r="D80" i="2"/>
  <c r="F80" i="2" s="1"/>
  <c r="D83" i="2"/>
  <c r="D84" i="2"/>
  <c r="F84" i="2" s="1"/>
  <c r="D86" i="2"/>
  <c r="F86" i="2" s="1"/>
  <c r="D88" i="2"/>
  <c r="F88" i="2" s="1"/>
  <c r="D91" i="2"/>
  <c r="F91" i="2" s="1"/>
  <c r="D92" i="2"/>
  <c r="F92" i="2" s="1"/>
  <c r="D94" i="2"/>
  <c r="F94" i="2" s="1"/>
  <c r="D95" i="2"/>
  <c r="F95" i="2" s="1"/>
  <c r="D98" i="2"/>
  <c r="F98" i="2" s="1"/>
  <c r="D100" i="2"/>
  <c r="F100" i="2" s="1"/>
  <c r="D103" i="2"/>
  <c r="F103" i="2" s="1"/>
  <c r="D104" i="2"/>
  <c r="F104" i="2" s="1"/>
  <c r="D105" i="2"/>
  <c r="F105" i="2" s="1"/>
  <c r="D106" i="2"/>
  <c r="F106" i="2" s="1"/>
  <c r="F52" i="2"/>
  <c r="B101" i="2"/>
  <c r="B99" i="2"/>
  <c r="B98" i="2"/>
  <c r="B96" i="2"/>
  <c r="B94" i="2"/>
  <c r="B91" i="2"/>
  <c r="B88" i="2"/>
  <c r="B78" i="2"/>
  <c r="B70" i="2"/>
  <c r="B69" i="2"/>
  <c r="B65" i="2"/>
  <c r="B62" i="2"/>
  <c r="B57" i="2"/>
  <c r="B49" i="2"/>
  <c r="B41" i="2"/>
  <c r="B36" i="2"/>
  <c r="B33" i="2"/>
  <c r="B31" i="2"/>
  <c r="B16" i="2"/>
  <c r="B5" i="2"/>
  <c r="V107" i="1"/>
  <c r="N107" i="1"/>
  <c r="L107" i="1"/>
  <c r="J107" i="1"/>
  <c r="H107" i="1"/>
  <c r="J105" i="1"/>
  <c r="H105" i="1"/>
  <c r="V104" i="1"/>
  <c r="N104" i="1"/>
  <c r="L104" i="1"/>
  <c r="J104" i="1"/>
  <c r="H104" i="1"/>
  <c r="F104" i="1"/>
  <c r="V102" i="1"/>
  <c r="H102" i="1"/>
  <c r="V101" i="1"/>
  <c r="N101" i="1"/>
  <c r="L101" i="1"/>
  <c r="J101" i="1"/>
  <c r="H101" i="1"/>
  <c r="F101" i="1"/>
  <c r="V99" i="1"/>
  <c r="H99" i="1"/>
  <c r="V98" i="1"/>
  <c r="V96" i="1"/>
  <c r="N96" i="1"/>
  <c r="L96" i="1"/>
  <c r="J96" i="1"/>
  <c r="H96" i="1"/>
  <c r="V95" i="1"/>
  <c r="N95" i="1"/>
  <c r="L95" i="1"/>
  <c r="J95" i="1"/>
  <c r="H95" i="1"/>
  <c r="L94" i="1"/>
  <c r="V93" i="1"/>
  <c r="N93" i="1"/>
  <c r="L93" i="1"/>
  <c r="J93" i="1"/>
  <c r="H93" i="1"/>
  <c r="V92" i="1"/>
  <c r="N92" i="1"/>
  <c r="L92" i="1"/>
  <c r="J92" i="1"/>
  <c r="H92" i="1"/>
  <c r="F92" i="1"/>
  <c r="V89" i="1"/>
  <c r="N89" i="1"/>
  <c r="L89" i="1"/>
  <c r="J89" i="1"/>
  <c r="H89" i="1"/>
  <c r="F89" i="1"/>
  <c r="V88" i="1"/>
  <c r="N88" i="1"/>
  <c r="L88" i="1"/>
  <c r="J88" i="1"/>
  <c r="H88" i="1"/>
  <c r="F88" i="1"/>
  <c r="V87" i="1"/>
  <c r="N87" i="1"/>
  <c r="L87" i="1"/>
  <c r="J87" i="1"/>
  <c r="H87" i="1"/>
  <c r="F87" i="1"/>
  <c r="L86" i="1"/>
  <c r="V85" i="1"/>
  <c r="N85" i="1"/>
  <c r="L85" i="1"/>
  <c r="J85" i="1"/>
  <c r="H85" i="1"/>
  <c r="F85" i="1"/>
  <c r="V84" i="1"/>
  <c r="N84" i="1"/>
  <c r="L84" i="1"/>
  <c r="J84" i="1"/>
  <c r="H84" i="1"/>
  <c r="V81" i="1"/>
  <c r="N81" i="1"/>
  <c r="L81" i="1"/>
  <c r="J81" i="1"/>
  <c r="H81" i="1"/>
  <c r="F81" i="1"/>
  <c r="H80" i="1"/>
  <c r="V79" i="1"/>
  <c r="N79" i="1"/>
  <c r="L79" i="1"/>
  <c r="J79" i="1"/>
  <c r="H79" i="1"/>
  <c r="F79" i="1"/>
  <c r="V78" i="1"/>
  <c r="L78" i="1"/>
  <c r="L77" i="1"/>
  <c r="V76" i="1"/>
  <c r="N76" i="1"/>
  <c r="L76" i="1"/>
  <c r="J76" i="1"/>
  <c r="H76" i="1"/>
  <c r="L75" i="1"/>
  <c r="H75" i="1"/>
  <c r="V73" i="1"/>
  <c r="N73" i="1"/>
  <c r="L73" i="1"/>
  <c r="J73" i="1"/>
  <c r="H73" i="1"/>
  <c r="J72" i="1"/>
  <c r="H72" i="1"/>
  <c r="F72" i="1"/>
  <c r="V71" i="1"/>
  <c r="L71" i="1"/>
  <c r="H71" i="1"/>
  <c r="F71" i="1"/>
  <c r="V70" i="1"/>
  <c r="N70" i="1"/>
  <c r="L70" i="1"/>
  <c r="J70" i="1"/>
  <c r="H70" i="1"/>
  <c r="F70" i="1"/>
  <c r="V69" i="1"/>
  <c r="N69" i="1"/>
  <c r="L69" i="1"/>
  <c r="J69" i="1"/>
  <c r="H69" i="1"/>
  <c r="F69" i="1"/>
  <c r="V68" i="1"/>
  <c r="L68" i="1"/>
  <c r="H68" i="1"/>
  <c r="J67" i="1"/>
  <c r="H67" i="1"/>
  <c r="N65" i="1"/>
  <c r="J65" i="1"/>
  <c r="H65" i="1"/>
  <c r="V64" i="1"/>
  <c r="N64" i="1"/>
  <c r="L64" i="1"/>
  <c r="J64" i="1"/>
  <c r="H64" i="1"/>
  <c r="V63" i="1"/>
  <c r="N63" i="1"/>
  <c r="L63" i="1"/>
  <c r="J63" i="1"/>
  <c r="H63" i="1"/>
  <c r="F63" i="1"/>
  <c r="V62" i="1"/>
  <c r="L62" i="1"/>
  <c r="H62" i="1"/>
  <c r="V61" i="1"/>
  <c r="N61" i="1"/>
  <c r="L61" i="1"/>
  <c r="J61" i="1"/>
  <c r="H61" i="1"/>
  <c r="F61" i="1"/>
  <c r="V60" i="1"/>
  <c r="N60" i="1"/>
  <c r="L60" i="1"/>
  <c r="J60" i="1"/>
  <c r="H60" i="1"/>
  <c r="F60" i="1"/>
  <c r="V59" i="1"/>
  <c r="N59" i="1"/>
  <c r="J59" i="1"/>
  <c r="F59" i="1"/>
  <c r="F55" i="1"/>
  <c r="V54" i="1"/>
  <c r="V53" i="1"/>
  <c r="N53" i="1"/>
  <c r="L53" i="1"/>
  <c r="J53" i="1"/>
  <c r="H53" i="1"/>
  <c r="H52" i="1"/>
  <c r="L51" i="1"/>
  <c r="V50" i="1"/>
  <c r="N50" i="1"/>
  <c r="L50" i="1"/>
  <c r="J50" i="1"/>
  <c r="H50" i="1"/>
  <c r="H49" i="1"/>
  <c r="V47" i="1"/>
  <c r="N47" i="1"/>
  <c r="L47" i="1"/>
  <c r="J47" i="1"/>
  <c r="H47" i="1"/>
  <c r="V45" i="1"/>
  <c r="V44" i="1"/>
  <c r="N44" i="1"/>
  <c r="L44" i="1"/>
  <c r="J44" i="1"/>
  <c r="H44" i="1"/>
  <c r="F44" i="1"/>
  <c r="H43" i="1"/>
  <c r="L42" i="1"/>
  <c r="V41" i="1"/>
  <c r="N41" i="1"/>
  <c r="L41" i="1"/>
  <c r="J41" i="1"/>
  <c r="H41" i="1"/>
  <c r="J38" i="1"/>
  <c r="N36" i="1"/>
  <c r="V35" i="1"/>
  <c r="J33" i="1"/>
  <c r="H32" i="1"/>
  <c r="V26" i="1"/>
  <c r="V24" i="1"/>
  <c r="V19" i="1"/>
  <c r="V18" i="1"/>
  <c r="V12" i="1"/>
  <c r="V10" i="1"/>
  <c r="V7" i="1"/>
  <c r="N28" i="1"/>
  <c r="N26" i="1"/>
  <c r="N24" i="1"/>
  <c r="N19" i="1"/>
  <c r="N18" i="1"/>
  <c r="N7" i="1"/>
  <c r="L28" i="1"/>
  <c r="L26" i="1"/>
  <c r="L24" i="1"/>
  <c r="L23" i="1"/>
  <c r="L21" i="1"/>
  <c r="L19" i="1"/>
  <c r="L18" i="1"/>
  <c r="L15" i="1"/>
  <c r="L12" i="1"/>
  <c r="L9" i="1"/>
  <c r="L7" i="1"/>
  <c r="J27" i="1"/>
  <c r="J26" i="1"/>
  <c r="J25" i="1"/>
  <c r="J24" i="1"/>
  <c r="J21" i="1"/>
  <c r="J20" i="1"/>
  <c r="J19" i="1"/>
  <c r="J18" i="1"/>
  <c r="J13" i="1"/>
  <c r="J9" i="1"/>
  <c r="J7" i="1"/>
  <c r="H26" i="1"/>
  <c r="H25" i="1"/>
  <c r="H24" i="1"/>
  <c r="H23" i="1"/>
  <c r="H20" i="1"/>
  <c r="H19" i="1"/>
  <c r="H18" i="1"/>
  <c r="H16" i="1"/>
  <c r="H7" i="1"/>
  <c r="F8" i="1"/>
  <c r="F19" i="1"/>
  <c r="F21" i="1"/>
  <c r="F24" i="1"/>
  <c r="B109" i="1"/>
  <c r="B83" i="1"/>
  <c r="B57" i="1"/>
  <c r="B31" i="1"/>
  <c r="C109" i="1"/>
  <c r="C108" i="1"/>
  <c r="H66" i="1" l="1"/>
  <c r="L66" i="1"/>
  <c r="N66" i="1"/>
  <c r="N74" i="1"/>
  <c r="V74" i="1"/>
  <c r="B45" i="2"/>
  <c r="B102" i="2"/>
  <c r="B186" i="5"/>
  <c r="D114" i="3"/>
  <c r="AB24" i="1"/>
  <c r="AP8" i="1"/>
  <c r="T78" i="1"/>
  <c r="T107" i="1"/>
  <c r="F58" i="1"/>
  <c r="C173" i="5"/>
  <c r="F173" i="5" s="1"/>
  <c r="AN58" i="1"/>
  <c r="T90" i="1"/>
  <c r="X66" i="1"/>
  <c r="AR58" i="1"/>
  <c r="J58" i="1"/>
  <c r="B167" i="5"/>
  <c r="B151" i="3"/>
  <c r="E9" i="5"/>
  <c r="Z58" i="1"/>
  <c r="T58" i="1"/>
  <c r="F90" i="1"/>
  <c r="C122" i="5"/>
  <c r="F122" i="5" s="1"/>
  <c r="B162" i="3"/>
  <c r="AJ90" i="1"/>
  <c r="T26" i="1"/>
  <c r="L58" i="1"/>
  <c r="E21" i="5"/>
  <c r="AT66" i="1"/>
  <c r="H58" i="1"/>
  <c r="N58" i="1"/>
  <c r="F65" i="1"/>
  <c r="H90" i="1"/>
  <c r="V58" i="1"/>
  <c r="J90" i="1"/>
  <c r="B83" i="2"/>
  <c r="C91" i="2"/>
  <c r="B122" i="5"/>
  <c r="C79" i="3"/>
  <c r="D18" i="3"/>
  <c r="X55" i="1"/>
  <c r="AJ74" i="1"/>
  <c r="AL58" i="1"/>
  <c r="AP70" i="1"/>
  <c r="AH16" i="1"/>
  <c r="L90" i="1"/>
  <c r="X58" i="1"/>
  <c r="AP66" i="1"/>
  <c r="N90" i="1"/>
  <c r="AT58" i="1"/>
  <c r="V90" i="1"/>
  <c r="D65" i="2"/>
  <c r="F65" i="2" s="1"/>
  <c r="C8" i="2"/>
  <c r="C114" i="5"/>
  <c r="F114" i="5" s="1"/>
  <c r="E76" i="5"/>
  <c r="AJ66" i="1"/>
  <c r="D11" i="5"/>
  <c r="E29" i="5"/>
  <c r="AN90" i="1"/>
  <c r="AP58" i="1"/>
  <c r="F66" i="1"/>
  <c r="J74" i="1"/>
  <c r="E28" i="5"/>
  <c r="D106" i="3"/>
  <c r="AJ58" i="1"/>
  <c r="F26" i="1"/>
  <c r="AN66" i="1"/>
  <c r="J66" i="1"/>
  <c r="E24" i="5"/>
  <c r="E73" i="5"/>
  <c r="F162" i="3"/>
  <c r="E70" i="5"/>
  <c r="E26" i="5"/>
  <c r="B40" i="2"/>
  <c r="D36" i="2"/>
  <c r="F36" i="2" s="1"/>
  <c r="F37" i="1"/>
  <c r="F46" i="1"/>
  <c r="D28" i="2"/>
  <c r="F28" i="2" s="1"/>
  <c r="T23" i="1"/>
  <c r="V37" i="1"/>
  <c r="B70" i="3"/>
  <c r="AN46" i="1"/>
  <c r="N23" i="1"/>
  <c r="H29" i="1"/>
  <c r="J29" i="1"/>
  <c r="L29" i="1"/>
  <c r="F34" i="1"/>
  <c r="D45" i="2"/>
  <c r="F45" i="2" s="1"/>
  <c r="C37" i="2"/>
  <c r="C72" i="5"/>
  <c r="F72" i="5" s="1"/>
  <c r="V34" i="1"/>
  <c r="H40" i="1"/>
  <c r="AP43" i="1"/>
  <c r="AT40" i="1"/>
  <c r="F23" i="1"/>
  <c r="T25" i="1"/>
  <c r="B65" i="3"/>
  <c r="N8" i="1"/>
  <c r="N25" i="1"/>
  <c r="V25" i="1"/>
  <c r="B43" i="2"/>
  <c r="C6" i="2"/>
  <c r="D21" i="5"/>
  <c r="B65" i="5"/>
  <c r="C10" i="5"/>
  <c r="F10" i="5" s="1"/>
  <c r="D30" i="3"/>
  <c r="F30" i="3" s="1"/>
  <c r="Z26" i="1"/>
  <c r="AJ21" i="1"/>
  <c r="AL37" i="1"/>
  <c r="AP21" i="1"/>
  <c r="AR26" i="1"/>
  <c r="AH21" i="1"/>
  <c r="D24" i="5"/>
  <c r="D9" i="5"/>
  <c r="X20" i="1"/>
  <c r="AJ20" i="1"/>
  <c r="AL8" i="1"/>
  <c r="AT25" i="1"/>
  <c r="T20" i="1"/>
  <c r="T8" i="1"/>
  <c r="F25" i="1"/>
  <c r="B38" i="2"/>
  <c r="C12" i="2"/>
  <c r="B73" i="5"/>
  <c r="B39" i="3"/>
  <c r="C61" i="3"/>
  <c r="D69" i="3"/>
  <c r="X8" i="1"/>
  <c r="X34" i="1"/>
  <c r="AJ26" i="1"/>
  <c r="AN20" i="1"/>
  <c r="AR8" i="1"/>
  <c r="J8" i="1"/>
  <c r="N20" i="1"/>
  <c r="V20" i="1"/>
  <c r="H8" i="1"/>
  <c r="L8" i="1"/>
  <c r="V8" i="1"/>
  <c r="B26" i="2"/>
  <c r="D7" i="2"/>
  <c r="F7" i="2" s="1"/>
  <c r="X26" i="1"/>
  <c r="AB25" i="1"/>
  <c r="AP26" i="1"/>
  <c r="F7" i="7"/>
  <c r="D31" i="2"/>
  <c r="F31" i="2" s="1"/>
  <c r="C67" i="5"/>
  <c r="D64" i="3"/>
  <c r="F64" i="3" s="1"/>
  <c r="AJ35" i="1"/>
  <c r="AR38" i="1"/>
  <c r="N32" i="1"/>
  <c r="J35" i="1"/>
  <c r="V38" i="1"/>
  <c r="AJ32" i="1"/>
  <c r="AL35" i="1"/>
  <c r="AR35" i="1"/>
  <c r="AH27" i="1"/>
  <c r="L32" i="1"/>
  <c r="N38" i="1"/>
  <c r="V32" i="1"/>
  <c r="L35" i="1"/>
  <c r="F38" i="1"/>
  <c r="B27" i="2"/>
  <c r="C61" i="5"/>
  <c r="D67" i="3"/>
  <c r="F67" i="3" s="1"/>
  <c r="X38" i="1"/>
  <c r="AP35" i="1"/>
  <c r="AT38" i="1"/>
  <c r="H35" i="1"/>
  <c r="N35" i="1"/>
  <c r="H38" i="1"/>
  <c r="D37" i="2"/>
  <c r="F37" i="2" s="1"/>
  <c r="D61" i="3"/>
  <c r="X35" i="1"/>
  <c r="Z38" i="1"/>
  <c r="AT32" i="1"/>
  <c r="T38" i="1"/>
  <c r="J32" i="1"/>
  <c r="L38" i="1"/>
  <c r="D34" i="2"/>
  <c r="F34" i="2" s="1"/>
  <c r="C64" i="5"/>
  <c r="F64" i="5" s="1"/>
  <c r="B30" i="5"/>
  <c r="C172" i="3"/>
  <c r="C104" i="2"/>
  <c r="C101" i="2"/>
  <c r="C169" i="3"/>
  <c r="B22" i="3"/>
  <c r="B11" i="2"/>
  <c r="B132" i="5"/>
  <c r="B75" i="2"/>
  <c r="B124" i="3"/>
  <c r="AL100" i="1"/>
  <c r="H97" i="1"/>
  <c r="C123" i="3"/>
  <c r="D131" i="5"/>
  <c r="C74" i="2"/>
  <c r="C111" i="3"/>
  <c r="C62" i="2"/>
  <c r="D119" i="5"/>
  <c r="C84" i="3"/>
  <c r="D84" i="5"/>
  <c r="C54" i="2"/>
  <c r="C78" i="3"/>
  <c r="D78" i="5"/>
  <c r="C48" i="2"/>
  <c r="C72" i="3"/>
  <c r="D72" i="5"/>
  <c r="C66" i="3"/>
  <c r="C36" i="2"/>
  <c r="D66" i="5"/>
  <c r="D31" i="5"/>
  <c r="C28" i="2"/>
  <c r="C36" i="3"/>
  <c r="D28" i="5"/>
  <c r="D74" i="5"/>
  <c r="C44" i="2"/>
  <c r="B119" i="3"/>
  <c r="B127" i="5"/>
  <c r="A71" i="1"/>
  <c r="A70" i="2" s="1"/>
  <c r="F100" i="1"/>
  <c r="AB100" i="1"/>
  <c r="AR100" i="1"/>
  <c r="Z100" i="1"/>
  <c r="D99" i="2"/>
  <c r="F99" i="2" s="1"/>
  <c r="J100" i="1"/>
  <c r="H100" i="1"/>
  <c r="J106" i="1"/>
  <c r="L100" i="1"/>
  <c r="B42" i="2"/>
  <c r="D188" i="5"/>
  <c r="D62" i="5"/>
  <c r="C39" i="3"/>
  <c r="C171" i="3"/>
  <c r="D187" i="5"/>
  <c r="C168" i="3"/>
  <c r="C100" i="2"/>
  <c r="D184" i="5"/>
  <c r="AR74" i="1"/>
  <c r="AH74" i="1"/>
  <c r="Z74" i="1"/>
  <c r="D122" i="3"/>
  <c r="F122" i="3" s="1"/>
  <c r="C130" i="5"/>
  <c r="F130" i="5" s="1"/>
  <c r="D73" i="2"/>
  <c r="F73" i="2" s="1"/>
  <c r="H74" i="1"/>
  <c r="AN74" i="1"/>
  <c r="AL74" i="1"/>
  <c r="AP74" i="1"/>
  <c r="L74" i="1"/>
  <c r="AT71" i="1"/>
  <c r="AL71" i="1"/>
  <c r="J71" i="1"/>
  <c r="T71" i="1"/>
  <c r="AJ71" i="1"/>
  <c r="D119" i="3"/>
  <c r="F119" i="3" s="1"/>
  <c r="AP71" i="1"/>
  <c r="AB71" i="1"/>
  <c r="AR71" i="1"/>
  <c r="C127" i="5"/>
  <c r="F127" i="5" s="1"/>
  <c r="N71" i="1"/>
  <c r="AH68" i="1"/>
  <c r="X68" i="1"/>
  <c r="J68" i="1"/>
  <c r="C124" i="5"/>
  <c r="F124" i="5" s="1"/>
  <c r="AR68" i="1"/>
  <c r="D67" i="2"/>
  <c r="F67" i="2" s="1"/>
  <c r="AN68" i="1"/>
  <c r="D116" i="3"/>
  <c r="F116" i="3" s="1"/>
  <c r="AL68" i="1"/>
  <c r="N68" i="1"/>
  <c r="AR65" i="1"/>
  <c r="AN65" i="1"/>
  <c r="L65" i="1"/>
  <c r="AL65" i="1"/>
  <c r="Z65" i="1"/>
  <c r="AT65" i="1"/>
  <c r="AJ65" i="1"/>
  <c r="AB65" i="1"/>
  <c r="X65" i="1"/>
  <c r="V65" i="1"/>
  <c r="AH62" i="1"/>
  <c r="AL62" i="1"/>
  <c r="Z62" i="1"/>
  <c r="J62" i="1"/>
  <c r="C118" i="5"/>
  <c r="F118" i="5" s="1"/>
  <c r="X62" i="1"/>
  <c r="AT62" i="1"/>
  <c r="AB62" i="1"/>
  <c r="D61" i="2"/>
  <c r="F61" i="2" s="1"/>
  <c r="AR62" i="1"/>
  <c r="AP62" i="1"/>
  <c r="AN62" i="1"/>
  <c r="D110" i="3"/>
  <c r="N62" i="1"/>
  <c r="AT59" i="1"/>
  <c r="D58" i="2"/>
  <c r="F58" i="2" s="1"/>
  <c r="H59" i="1"/>
  <c r="AN59" i="1"/>
  <c r="AJ59" i="1"/>
  <c r="AB59" i="1"/>
  <c r="AP59" i="1"/>
  <c r="AR59" i="1"/>
  <c r="AL59" i="1"/>
  <c r="Z59" i="1"/>
  <c r="L59" i="1"/>
  <c r="A55" i="1"/>
  <c r="A84" i="3" s="1"/>
  <c r="B84" i="3"/>
  <c r="B84" i="5"/>
  <c r="B123" i="5"/>
  <c r="A67" i="1"/>
  <c r="A115" i="3" s="1"/>
  <c r="B115" i="3"/>
  <c r="B66" i="2"/>
  <c r="B80" i="3"/>
  <c r="B50" i="2"/>
  <c r="B39" i="2"/>
  <c r="B69" i="5"/>
  <c r="D133" i="5"/>
  <c r="C76" i="2"/>
  <c r="C119" i="3"/>
  <c r="C70" i="2"/>
  <c r="C107" i="3"/>
  <c r="C58" i="2"/>
  <c r="C80" i="3"/>
  <c r="C50" i="2"/>
  <c r="D80" i="5"/>
  <c r="C68" i="3"/>
  <c r="C38" i="2"/>
  <c r="A49" i="1"/>
  <c r="A78" i="3" s="1"/>
  <c r="B78" i="5"/>
  <c r="B48" i="2"/>
  <c r="B78" i="3"/>
  <c r="B67" i="5"/>
  <c r="L106" i="1"/>
  <c r="C189" i="5"/>
  <c r="F189" i="5" s="1"/>
  <c r="Z103" i="1"/>
  <c r="C186" i="5"/>
  <c r="F186" i="5" s="1"/>
  <c r="D102" i="2"/>
  <c r="F102" i="2" s="1"/>
  <c r="L103" i="1"/>
  <c r="AL103" i="1"/>
  <c r="X103" i="1"/>
  <c r="AN103" i="1"/>
  <c r="D170" i="3"/>
  <c r="AT103" i="1"/>
  <c r="AP103" i="1"/>
  <c r="AB103" i="1"/>
  <c r="V103" i="1"/>
  <c r="AN97" i="1"/>
  <c r="AB97" i="1"/>
  <c r="C180" i="5"/>
  <c r="G180" i="5" s="1"/>
  <c r="L97" i="1"/>
  <c r="AJ97" i="1"/>
  <c r="AT97" i="1"/>
  <c r="AP97" i="1"/>
  <c r="D96" i="2"/>
  <c r="F96" i="2" s="1"/>
  <c r="AR97" i="1"/>
  <c r="AL97" i="1"/>
  <c r="X97" i="1"/>
  <c r="V97" i="1"/>
  <c r="F97" i="1"/>
  <c r="B54" i="2"/>
  <c r="F93" i="1"/>
  <c r="F103" i="1"/>
  <c r="C32" i="2"/>
  <c r="C129" i="3"/>
  <c r="D137" i="5"/>
  <c r="C80" i="2"/>
  <c r="N97" i="1"/>
  <c r="N100" i="1"/>
  <c r="J103" i="1"/>
  <c r="C42" i="2"/>
  <c r="C64" i="2"/>
  <c r="D185" i="5"/>
  <c r="D121" i="5"/>
  <c r="F7" i="1"/>
  <c r="V100" i="1"/>
  <c r="N103" i="1"/>
  <c r="B14" i="5"/>
  <c r="C183" i="5"/>
  <c r="F183" i="5" s="1"/>
  <c r="B32" i="3"/>
  <c r="B24" i="5"/>
  <c r="AB74" i="1"/>
  <c r="AJ103" i="1"/>
  <c r="AR103" i="1"/>
  <c r="V29" i="1"/>
  <c r="N29" i="1"/>
  <c r="Z29" i="1"/>
  <c r="D39" i="3"/>
  <c r="T29" i="1"/>
  <c r="AB29" i="1"/>
  <c r="AJ29" i="1"/>
  <c r="AJ23" i="1"/>
  <c r="J23" i="1"/>
  <c r="D22" i="2"/>
  <c r="F22" i="2" s="1"/>
  <c r="D33" i="3"/>
  <c r="F33" i="3" s="1"/>
  <c r="B24" i="3"/>
  <c r="F167" i="3"/>
  <c r="F52" i="1"/>
  <c r="AH100" i="1"/>
  <c r="T68" i="1"/>
  <c r="T62" i="1"/>
  <c r="T103" i="1"/>
  <c r="T97" i="1"/>
  <c r="T105" i="1"/>
  <c r="A95" i="1"/>
  <c r="A94" i="2" s="1"/>
  <c r="AH58" i="1"/>
  <c r="AH90" i="1"/>
  <c r="F102" i="1"/>
  <c r="C20" i="2"/>
  <c r="D180" i="5"/>
  <c r="D130" i="5"/>
  <c r="G187" i="5"/>
  <c r="B68" i="3"/>
  <c r="B156" i="3"/>
  <c r="F107" i="3"/>
  <c r="AN10" i="1"/>
  <c r="AH80" i="1"/>
  <c r="F171" i="3"/>
  <c r="F168" i="3"/>
  <c r="N77" i="1"/>
  <c r="J80" i="1"/>
  <c r="F95" i="1"/>
  <c r="B12" i="2"/>
  <c r="B59" i="2"/>
  <c r="B86" i="2"/>
  <c r="D76" i="2"/>
  <c r="F76" i="2" s="1"/>
  <c r="D51" i="2"/>
  <c r="F51" i="2" s="1"/>
  <c r="C26" i="2"/>
  <c r="C49" i="2"/>
  <c r="D172" i="5"/>
  <c r="D67" i="5"/>
  <c r="C63" i="5"/>
  <c r="F63" i="5" s="1"/>
  <c r="C81" i="5"/>
  <c r="F81" i="5" s="1"/>
  <c r="B181" i="5"/>
  <c r="B130" i="5"/>
  <c r="B62" i="5"/>
  <c r="B66" i="3"/>
  <c r="C162" i="3"/>
  <c r="D66" i="3"/>
  <c r="F66" i="3" s="1"/>
  <c r="D63" i="3"/>
  <c r="F63" i="3" s="1"/>
  <c r="D72" i="3"/>
  <c r="F72" i="3" s="1"/>
  <c r="X43" i="1"/>
  <c r="Z40" i="1"/>
  <c r="Z77" i="1"/>
  <c r="AB37" i="1"/>
  <c r="AJ40" i="1"/>
  <c r="AL46" i="1"/>
  <c r="AN34" i="1"/>
  <c r="AP55" i="1"/>
  <c r="AP40" i="1"/>
  <c r="AP77" i="1"/>
  <c r="AR52" i="1"/>
  <c r="AR40" i="1"/>
  <c r="T77" i="1"/>
  <c r="T91" i="1"/>
  <c r="L27" i="1"/>
  <c r="H37" i="1"/>
  <c r="J40" i="1"/>
  <c r="H46" i="1"/>
  <c r="J34" i="1"/>
  <c r="J37" i="1"/>
  <c r="L40" i="1"/>
  <c r="L43" i="1"/>
  <c r="J46" i="1"/>
  <c r="L49" i="1"/>
  <c r="L52" i="1"/>
  <c r="J55" i="1"/>
  <c r="V77" i="1"/>
  <c r="L80" i="1"/>
  <c r="B15" i="2"/>
  <c r="B73" i="2"/>
  <c r="D42" i="2"/>
  <c r="F42" i="2" s="1"/>
  <c r="D33" i="2"/>
  <c r="F33" i="2" s="1"/>
  <c r="C69" i="2"/>
  <c r="C75" i="5"/>
  <c r="F75" i="5" s="1"/>
  <c r="B18" i="5"/>
  <c r="D15" i="5"/>
  <c r="D23" i="5"/>
  <c r="B126" i="3"/>
  <c r="C106" i="3"/>
  <c r="C124" i="3"/>
  <c r="C163" i="3"/>
  <c r="A76" i="1"/>
  <c r="A124" i="3" s="1"/>
  <c r="D125" i="3"/>
  <c r="F125" i="3" s="1"/>
  <c r="D78" i="3"/>
  <c r="F78" i="3" s="1"/>
  <c r="D75" i="3"/>
  <c r="F75" i="3" s="1"/>
  <c r="X52" i="1"/>
  <c r="X40" i="1"/>
  <c r="X80" i="1"/>
  <c r="Z16" i="1"/>
  <c r="Z49" i="1"/>
  <c r="AB46" i="1"/>
  <c r="AB34" i="1"/>
  <c r="AJ49" i="1"/>
  <c r="AJ37" i="1"/>
  <c r="AJ77" i="1"/>
  <c r="AL55" i="1"/>
  <c r="AL34" i="1"/>
  <c r="AN55" i="1"/>
  <c r="AN43" i="1"/>
  <c r="AP52" i="1"/>
  <c r="AP37" i="1"/>
  <c r="AR49" i="1"/>
  <c r="AR77" i="1"/>
  <c r="AT49" i="1"/>
  <c r="AT37" i="1"/>
  <c r="T65" i="1"/>
  <c r="T59" i="1"/>
  <c r="J43" i="1"/>
  <c r="H55" i="1"/>
  <c r="H27" i="1"/>
  <c r="N40" i="1"/>
  <c r="L46" i="1"/>
  <c r="N49" i="1"/>
  <c r="N52" i="1"/>
  <c r="L55" i="1"/>
  <c r="F77" i="1"/>
  <c r="N80" i="1"/>
  <c r="B32" i="2"/>
  <c r="B100" i="2"/>
  <c r="C31" i="2"/>
  <c r="C43" i="2"/>
  <c r="C83" i="2"/>
  <c r="D178" i="5"/>
  <c r="D167" i="5"/>
  <c r="C66" i="5"/>
  <c r="F66" i="5" s="1"/>
  <c r="B127" i="3"/>
  <c r="C35" i="3"/>
  <c r="D128" i="3"/>
  <c r="F128" i="3" s="1"/>
  <c r="D26" i="3"/>
  <c r="D81" i="3"/>
  <c r="X49" i="1"/>
  <c r="Z37" i="1"/>
  <c r="AB55" i="1"/>
  <c r="AB43" i="1"/>
  <c r="AJ46" i="1"/>
  <c r="AL43" i="1"/>
  <c r="AN21" i="1"/>
  <c r="AN52" i="1"/>
  <c r="AN40" i="1"/>
  <c r="AN80" i="1"/>
  <c r="AP16" i="1"/>
  <c r="AP49" i="1"/>
  <c r="AR37" i="1"/>
  <c r="AT46" i="1"/>
  <c r="AT34" i="1"/>
  <c r="AT74" i="1"/>
  <c r="N27" i="1"/>
  <c r="H34" i="1"/>
  <c r="J49" i="1"/>
  <c r="J52" i="1"/>
  <c r="J16" i="1"/>
  <c r="V16" i="1"/>
  <c r="L34" i="1"/>
  <c r="L37" i="1"/>
  <c r="N43" i="1"/>
  <c r="F27" i="1"/>
  <c r="H10" i="1"/>
  <c r="V27" i="1"/>
  <c r="N34" i="1"/>
  <c r="N37" i="1"/>
  <c r="V40" i="1"/>
  <c r="V43" i="1"/>
  <c r="N46" i="1"/>
  <c r="V49" i="1"/>
  <c r="V52" i="1"/>
  <c r="N55" i="1"/>
  <c r="H77" i="1"/>
  <c r="V80" i="1"/>
  <c r="B21" i="2"/>
  <c r="D79" i="2"/>
  <c r="F79" i="2" s="1"/>
  <c r="D48" i="2"/>
  <c r="F48" i="2" s="1"/>
  <c r="D39" i="2"/>
  <c r="F39" i="2" s="1"/>
  <c r="D15" i="2"/>
  <c r="F15" i="2" s="1"/>
  <c r="C63" i="2"/>
  <c r="C105" i="2"/>
  <c r="D73" i="5"/>
  <c r="F178" i="5"/>
  <c r="C136" i="5"/>
  <c r="F136" i="5" s="1"/>
  <c r="C84" i="5"/>
  <c r="F84" i="5" s="1"/>
  <c r="B12" i="5"/>
  <c r="C37" i="3"/>
  <c r="A85" i="1"/>
  <c r="A152" i="3" s="1"/>
  <c r="D161" i="3"/>
  <c r="F161" i="3" s="1"/>
  <c r="D158" i="3"/>
  <c r="F158" i="3" s="1"/>
  <c r="D84" i="3"/>
  <c r="F84" i="3" s="1"/>
  <c r="X37" i="1"/>
  <c r="X77" i="1"/>
  <c r="Z46" i="1"/>
  <c r="Z34" i="1"/>
  <c r="AB52" i="1"/>
  <c r="AJ55" i="1"/>
  <c r="AJ34" i="1"/>
  <c r="AL21" i="1"/>
  <c r="AL52" i="1"/>
  <c r="AL40" i="1"/>
  <c r="AL80" i="1"/>
  <c r="AN49" i="1"/>
  <c r="AP10" i="1"/>
  <c r="AR46" i="1"/>
  <c r="AT55" i="1"/>
  <c r="T74" i="1"/>
  <c r="F75" i="1"/>
  <c r="AH70" i="1"/>
  <c r="F18" i="1"/>
  <c r="F43" i="1"/>
  <c r="V46" i="1"/>
  <c r="F49" i="1"/>
  <c r="F53" i="1"/>
  <c r="V55" i="1"/>
  <c r="F64" i="1"/>
  <c r="F67" i="1"/>
  <c r="J77" i="1"/>
  <c r="F80" i="1"/>
  <c r="V91" i="1"/>
  <c r="D54" i="2"/>
  <c r="F54" i="2" s="1"/>
  <c r="D26" i="2"/>
  <c r="F26" i="2" s="1"/>
  <c r="C75" i="2"/>
  <c r="D175" i="5"/>
  <c r="C69" i="5"/>
  <c r="F69" i="5" s="1"/>
  <c r="C78" i="5"/>
  <c r="F78" i="5" s="1"/>
  <c r="B66" i="5"/>
  <c r="B27" i="5"/>
  <c r="A101" i="1"/>
  <c r="A168" i="3" s="1"/>
  <c r="A74" i="1"/>
  <c r="A122" i="3" s="1"/>
  <c r="X46" i="1"/>
  <c r="Z27" i="1"/>
  <c r="Z55" i="1"/>
  <c r="Z43" i="1"/>
  <c r="AB80" i="1"/>
  <c r="AJ43" i="1"/>
  <c r="AH106" i="1"/>
  <c r="B125" i="3"/>
  <c r="B133" i="5"/>
  <c r="B76" i="2"/>
  <c r="D90" i="2"/>
  <c r="F90" i="2" s="1"/>
  <c r="D171" i="5"/>
  <c r="C155" i="3"/>
  <c r="C87" i="2"/>
  <c r="A86" i="1"/>
  <c r="A153" i="3" s="1"/>
  <c r="B153" i="3"/>
  <c r="B85" i="2"/>
  <c r="C128" i="3"/>
  <c r="D136" i="5"/>
  <c r="C116" i="3"/>
  <c r="D124" i="5"/>
  <c r="C67" i="2"/>
  <c r="C110" i="3"/>
  <c r="C61" i="2"/>
  <c r="C77" i="3"/>
  <c r="D77" i="5"/>
  <c r="C71" i="3"/>
  <c r="C41" i="2"/>
  <c r="C65" i="3"/>
  <c r="C35" i="2"/>
  <c r="D65" i="5"/>
  <c r="B34" i="3"/>
  <c r="B26" i="5"/>
  <c r="B20" i="5"/>
  <c r="B28" i="3"/>
  <c r="B17" i="2"/>
  <c r="A6" i="1"/>
  <c r="A5" i="2" s="1"/>
  <c r="B17" i="3"/>
  <c r="B9" i="5"/>
  <c r="B6" i="2"/>
  <c r="B63" i="2"/>
  <c r="B112" i="3"/>
  <c r="B120" i="5"/>
  <c r="F70" i="3"/>
  <c r="B63" i="5"/>
  <c r="B63" i="3"/>
  <c r="AJ91" i="1"/>
  <c r="AH105" i="1"/>
  <c r="AL105" i="1"/>
  <c r="V105" i="1"/>
  <c r="AB105" i="1"/>
  <c r="N105" i="1"/>
  <c r="AP105" i="1"/>
  <c r="AJ105" i="1"/>
  <c r="Z105" i="1"/>
  <c r="L105" i="1"/>
  <c r="X105" i="1"/>
  <c r="AH102" i="1"/>
  <c r="X102" i="1"/>
  <c r="C185" i="5"/>
  <c r="F185" i="5" s="1"/>
  <c r="N102" i="1"/>
  <c r="AT102" i="1"/>
  <c r="D101" i="2"/>
  <c r="F101" i="2" s="1"/>
  <c r="L102" i="1"/>
  <c r="AN102" i="1"/>
  <c r="D169" i="3"/>
  <c r="F169" i="3" s="1"/>
  <c r="J102" i="1"/>
  <c r="AT99" i="1"/>
  <c r="AN99" i="1"/>
  <c r="N99" i="1"/>
  <c r="D166" i="3"/>
  <c r="L99" i="1"/>
  <c r="AR99" i="1"/>
  <c r="AL99" i="1"/>
  <c r="C182" i="5"/>
  <c r="F182" i="5" s="1"/>
  <c r="J99" i="1"/>
  <c r="T99" i="1"/>
  <c r="AH88" i="1"/>
  <c r="AT88" i="1"/>
  <c r="AR88" i="1"/>
  <c r="D87" i="2"/>
  <c r="F87" i="2" s="1"/>
  <c r="AL88" i="1"/>
  <c r="AB88" i="1"/>
  <c r="D155" i="3"/>
  <c r="F155" i="3" s="1"/>
  <c r="Z88" i="1"/>
  <c r="AH85" i="1"/>
  <c r="AJ85" i="1"/>
  <c r="Z85" i="1"/>
  <c r="AP85" i="1"/>
  <c r="X85" i="1"/>
  <c r="D152" i="3"/>
  <c r="F152" i="3" s="1"/>
  <c r="AN85" i="1"/>
  <c r="A107" i="1"/>
  <c r="A106" i="2" s="1"/>
  <c r="B190" i="5"/>
  <c r="AL28" i="1"/>
  <c r="AR28" i="1"/>
  <c r="Z94" i="1"/>
  <c r="D93" i="2"/>
  <c r="F93" i="2" s="1"/>
  <c r="AP94" i="1"/>
  <c r="AJ94" i="1"/>
  <c r="J94" i="1"/>
  <c r="C177" i="5"/>
  <c r="F177" i="5" s="1"/>
  <c r="H94" i="1"/>
  <c r="AT94" i="1"/>
  <c r="N75" i="1"/>
  <c r="F91" i="1"/>
  <c r="N94" i="1"/>
  <c r="F28" i="1"/>
  <c r="F22" i="1"/>
  <c r="V28" i="1"/>
  <c r="F68" i="1"/>
  <c r="V75" i="1"/>
  <c r="H78" i="1"/>
  <c r="V94" i="1"/>
  <c r="C73" i="2"/>
  <c r="G179" i="5"/>
  <c r="B115" i="5"/>
  <c r="B177" i="5"/>
  <c r="B93" i="2"/>
  <c r="B158" i="3"/>
  <c r="B174" i="5"/>
  <c r="F170" i="3"/>
  <c r="F156" i="3"/>
  <c r="B47" i="2"/>
  <c r="B67" i="3"/>
  <c r="B37" i="2"/>
  <c r="X28" i="1"/>
  <c r="Z75" i="1"/>
  <c r="AB28" i="1"/>
  <c r="L39" i="1"/>
  <c r="AN39" i="1"/>
  <c r="T28" i="1"/>
  <c r="AN91" i="1"/>
  <c r="AT91" i="1"/>
  <c r="J91" i="1"/>
  <c r="AR91" i="1"/>
  <c r="AL91" i="1"/>
  <c r="H91" i="1"/>
  <c r="J28" i="1"/>
  <c r="H28" i="1"/>
  <c r="F41" i="1"/>
  <c r="N91" i="1"/>
  <c r="B58" i="2"/>
  <c r="B169" i="5"/>
  <c r="F168" i="5"/>
  <c r="G168" i="5"/>
  <c r="C174" i="3"/>
  <c r="C106" i="2"/>
  <c r="D190" i="5"/>
  <c r="A99" i="1"/>
  <c r="A166" i="3" s="1"/>
  <c r="B166" i="3"/>
  <c r="E174" i="3"/>
  <c r="F174" i="3" s="1"/>
  <c r="F107" i="1"/>
  <c r="E110" i="3"/>
  <c r="F110" i="3" s="1"/>
  <c r="A53" i="1"/>
  <c r="A82" i="3" s="1"/>
  <c r="B52" i="2"/>
  <c r="B82" i="5"/>
  <c r="AB94" i="1"/>
  <c r="AP91" i="1"/>
  <c r="AR94" i="1"/>
  <c r="AH29" i="1"/>
  <c r="AR29" i="1"/>
  <c r="AP29" i="1"/>
  <c r="AT29" i="1"/>
  <c r="AN29" i="1"/>
  <c r="C31" i="5"/>
  <c r="F31" i="5" s="1"/>
  <c r="AT23" i="1"/>
  <c r="AN23" i="1"/>
  <c r="AB23" i="1"/>
  <c r="X23" i="1"/>
  <c r="C25" i="5"/>
  <c r="AP23" i="1"/>
  <c r="AH12" i="1"/>
  <c r="D22" i="3"/>
  <c r="F22" i="3" s="1"/>
  <c r="AN12" i="1"/>
  <c r="X12" i="1"/>
  <c r="V67" i="1"/>
  <c r="D66" i="2"/>
  <c r="F66" i="2" s="1"/>
  <c r="X67" i="1"/>
  <c r="C123" i="5"/>
  <c r="F123" i="5" s="1"/>
  <c r="AL67" i="1"/>
  <c r="AH64" i="1"/>
  <c r="AN64" i="1"/>
  <c r="AL64" i="1"/>
  <c r="AB64" i="1"/>
  <c r="D112" i="3"/>
  <c r="F112" i="3" s="1"/>
  <c r="AT64" i="1"/>
  <c r="AP64" i="1"/>
  <c r="AJ64" i="1"/>
  <c r="Z64" i="1"/>
  <c r="D60" i="2"/>
  <c r="F60" i="2" s="1"/>
  <c r="AP61" i="1"/>
  <c r="AJ61" i="1"/>
  <c r="D109" i="3"/>
  <c r="F109" i="3" s="1"/>
  <c r="C117" i="5"/>
  <c r="F117" i="5" s="1"/>
  <c r="X61" i="1"/>
  <c r="AR61" i="1"/>
  <c r="T11" i="1"/>
  <c r="AJ11" i="1"/>
  <c r="X11" i="1"/>
  <c r="AB75" i="1"/>
  <c r="D123" i="3"/>
  <c r="F123" i="3" s="1"/>
  <c r="D74" i="2"/>
  <c r="F74" i="2" s="1"/>
  <c r="X75" i="1"/>
  <c r="A104" i="1"/>
  <c r="A171" i="3" s="1"/>
  <c r="B171" i="3"/>
  <c r="A52" i="1"/>
  <c r="A81" i="3" s="1"/>
  <c r="B81" i="5"/>
  <c r="B51" i="2"/>
  <c r="AP28" i="1"/>
  <c r="C30" i="5"/>
  <c r="F30" i="5" s="1"/>
  <c r="AT28" i="1"/>
  <c r="AN28" i="1"/>
  <c r="D38" i="3"/>
  <c r="F38" i="3" s="1"/>
  <c r="D27" i="2"/>
  <c r="F27" i="2" s="1"/>
  <c r="AJ28" i="1"/>
  <c r="AP22" i="1"/>
  <c r="D32" i="3"/>
  <c r="F32" i="3" s="1"/>
  <c r="AH17" i="1"/>
  <c r="C19" i="5"/>
  <c r="F19" i="5" s="1"/>
  <c r="X17" i="1"/>
  <c r="X78" i="1"/>
  <c r="AT78" i="1"/>
  <c r="AP78" i="1"/>
  <c r="AN78" i="1"/>
  <c r="AJ78" i="1"/>
  <c r="Z78" i="1"/>
  <c r="C134" i="5"/>
  <c r="F134" i="5" s="1"/>
  <c r="D126" i="3"/>
  <c r="F126" i="3" s="1"/>
  <c r="J75" i="1"/>
  <c r="J83" i="1" s="1"/>
  <c r="N78" i="1"/>
  <c r="F94" i="1"/>
  <c r="C131" i="5"/>
  <c r="F131" i="5" s="1"/>
  <c r="A135" i="5"/>
  <c r="C174" i="5"/>
  <c r="F174" i="5" s="1"/>
  <c r="B81" i="3"/>
  <c r="AP72" i="1"/>
  <c r="C128" i="5"/>
  <c r="F128" i="5" s="1"/>
  <c r="AT69" i="1"/>
  <c r="AP69" i="1"/>
  <c r="AJ69" i="1"/>
  <c r="Z69" i="1"/>
  <c r="AR69" i="1"/>
  <c r="D117" i="3"/>
  <c r="F117" i="3" s="1"/>
  <c r="D68" i="2"/>
  <c r="F68" i="2" s="1"/>
  <c r="T85" i="1"/>
  <c r="A50" i="1"/>
  <c r="A49" i="2" s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C170" i="3"/>
  <c r="A97" i="1"/>
  <c r="A164" i="3" s="1"/>
  <c r="F81" i="3"/>
  <c r="T69" i="1"/>
  <c r="T64" i="1"/>
  <c r="AH76" i="1"/>
  <c r="AH95" i="1"/>
  <c r="F159" i="3"/>
  <c r="F113" i="3"/>
  <c r="F111" i="3"/>
  <c r="F79" i="3"/>
  <c r="C13" i="2"/>
  <c r="D25" i="5"/>
  <c r="F35" i="1"/>
  <c r="A80" i="2"/>
  <c r="B179" i="5"/>
  <c r="A137" i="5"/>
  <c r="B76" i="3"/>
  <c r="Z72" i="1"/>
  <c r="AJ67" i="1"/>
  <c r="AN67" i="1"/>
  <c r="AH66" i="1"/>
  <c r="AB66" i="1"/>
  <c r="AL66" i="1"/>
  <c r="AR66" i="1"/>
  <c r="AH63" i="1"/>
  <c r="AR63" i="1"/>
  <c r="AP63" i="1"/>
  <c r="AJ63" i="1"/>
  <c r="AH94" i="1"/>
  <c r="AN94" i="1"/>
  <c r="X94" i="1"/>
  <c r="AH91" i="1"/>
  <c r="AB91" i="1"/>
  <c r="Z91" i="1"/>
  <c r="B72" i="2"/>
  <c r="B64" i="5"/>
  <c r="F12" i="1"/>
  <c r="L67" i="1"/>
  <c r="L72" i="1"/>
  <c r="V106" i="1"/>
  <c r="B13" i="2"/>
  <c r="B25" i="2"/>
  <c r="B46" i="2"/>
  <c r="B60" i="2"/>
  <c r="B80" i="2"/>
  <c r="B103" i="2"/>
  <c r="C19" i="2"/>
  <c r="D189" i="5"/>
  <c r="D181" i="5"/>
  <c r="B184" i="5"/>
  <c r="B137" i="5"/>
  <c r="B114" i="5"/>
  <c r="B64" i="3"/>
  <c r="B106" i="3"/>
  <c r="B117" i="3"/>
  <c r="B163" i="3"/>
  <c r="C156" i="3"/>
  <c r="C165" i="3"/>
  <c r="F164" i="3"/>
  <c r="AL106" i="1"/>
  <c r="AN72" i="1"/>
  <c r="AP67" i="1"/>
  <c r="AR67" i="1"/>
  <c r="AT72" i="1"/>
  <c r="AT79" i="1"/>
  <c r="Z79" i="1"/>
  <c r="AB79" i="1"/>
  <c r="AB60" i="1"/>
  <c r="AL60" i="1"/>
  <c r="AH60" i="1"/>
  <c r="AR60" i="1"/>
  <c r="AH99" i="1"/>
  <c r="AP99" i="1"/>
  <c r="AJ99" i="1"/>
  <c r="AB99" i="1"/>
  <c r="Z99" i="1"/>
  <c r="B95" i="2"/>
  <c r="B117" i="5"/>
  <c r="C92" i="2"/>
  <c r="F47" i="1"/>
  <c r="F50" i="1"/>
  <c r="N67" i="1"/>
  <c r="N72" i="1"/>
  <c r="F106" i="1"/>
  <c r="B34" i="2"/>
  <c r="B53" i="2"/>
  <c r="C10" i="2"/>
  <c r="C39" i="2"/>
  <c r="C77" i="2"/>
  <c r="D69" i="5"/>
  <c r="D19" i="5"/>
  <c r="B76" i="5"/>
  <c r="B108" i="3"/>
  <c r="B129" i="3"/>
  <c r="C27" i="3"/>
  <c r="C125" i="3"/>
  <c r="C157" i="3"/>
  <c r="D173" i="3"/>
  <c r="F173" i="3" s="1"/>
  <c r="F154" i="3"/>
  <c r="A51" i="1"/>
  <c r="A80" i="3" s="1"/>
  <c r="AB106" i="1"/>
  <c r="AJ72" i="1"/>
  <c r="T63" i="1"/>
  <c r="AH22" i="1"/>
  <c r="AJ22" i="1"/>
  <c r="AH11" i="1"/>
  <c r="AT11" i="1"/>
  <c r="AT73" i="1"/>
  <c r="Z73" i="1"/>
  <c r="AB73" i="1"/>
  <c r="AP68" i="1"/>
  <c r="AJ68" i="1"/>
  <c r="AT68" i="1"/>
  <c r="Z68" i="1"/>
  <c r="AT104" i="1"/>
  <c r="AH104" i="1"/>
  <c r="AB104" i="1"/>
  <c r="AL104" i="1"/>
  <c r="T104" i="1"/>
  <c r="AR104" i="1"/>
  <c r="AH101" i="1"/>
  <c r="AR101" i="1"/>
  <c r="AP101" i="1"/>
  <c r="AJ101" i="1"/>
  <c r="AT101" i="1"/>
  <c r="AR96" i="1"/>
  <c r="AT96" i="1"/>
  <c r="AL96" i="1"/>
  <c r="B187" i="5"/>
  <c r="B72" i="5"/>
  <c r="D176" i="5"/>
  <c r="V72" i="1"/>
  <c r="F74" i="1"/>
  <c r="F76" i="1"/>
  <c r="F78" i="1"/>
  <c r="F96" i="1"/>
  <c r="H106" i="1"/>
  <c r="B106" i="2"/>
  <c r="C22" i="2"/>
  <c r="C33" i="2"/>
  <c r="C71" i="2"/>
  <c r="C89" i="2"/>
  <c r="D16" i="5"/>
  <c r="B129" i="5"/>
  <c r="B83" i="5"/>
  <c r="B13" i="5"/>
  <c r="B72" i="3"/>
  <c r="B109" i="3"/>
  <c r="B121" i="3"/>
  <c r="C29" i="3"/>
  <c r="D120" i="3"/>
  <c r="F120" i="3" s="1"/>
  <c r="F34" i="3"/>
  <c r="A54" i="1"/>
  <c r="A83" i="3" s="1"/>
  <c r="X106" i="1"/>
  <c r="AR106" i="1"/>
  <c r="AH53" i="1"/>
  <c r="AP53" i="1"/>
  <c r="AB53" i="1"/>
  <c r="Z53" i="1"/>
  <c r="AH50" i="1"/>
  <c r="AR50" i="1"/>
  <c r="AL50" i="1"/>
  <c r="X50" i="1"/>
  <c r="AN50" i="1"/>
  <c r="AH47" i="1"/>
  <c r="AJ47" i="1"/>
  <c r="AH44" i="1"/>
  <c r="T44" i="1"/>
  <c r="AB44" i="1"/>
  <c r="Z44" i="1"/>
  <c r="AH41" i="1"/>
  <c r="AR41" i="1"/>
  <c r="AP41" i="1"/>
  <c r="AL41" i="1"/>
  <c r="X41" i="1"/>
  <c r="AN41" i="1"/>
  <c r="AH38" i="1"/>
  <c r="AJ38" i="1"/>
  <c r="AH35" i="1"/>
  <c r="T35" i="1"/>
  <c r="AT35" i="1"/>
  <c r="AB35" i="1"/>
  <c r="Z35" i="1"/>
  <c r="AH32" i="1"/>
  <c r="AN32" i="1"/>
  <c r="AL32" i="1"/>
  <c r="X32" i="1"/>
  <c r="AH78" i="1"/>
  <c r="AB78" i="1"/>
  <c r="AL78" i="1"/>
  <c r="AR78" i="1"/>
  <c r="AH75" i="1"/>
  <c r="AR75" i="1"/>
  <c r="AP75" i="1"/>
  <c r="AJ75" i="1"/>
  <c r="AR84" i="1"/>
  <c r="AH84" i="1"/>
  <c r="AJ84" i="1"/>
  <c r="AP84" i="1"/>
  <c r="AB84" i="1"/>
  <c r="Z84" i="1"/>
  <c r="AT84" i="1"/>
  <c r="AB72" i="1"/>
  <c r="AL72" i="1"/>
  <c r="AH72" i="1"/>
  <c r="AR72" i="1"/>
  <c r="AT67" i="1"/>
  <c r="Z67" i="1"/>
  <c r="AB67" i="1"/>
  <c r="AP106" i="1"/>
  <c r="AJ106" i="1"/>
  <c r="AT106" i="1"/>
  <c r="Z106" i="1"/>
  <c r="B174" i="3"/>
  <c r="F163" i="3"/>
  <c r="D115" i="3"/>
  <c r="F115" i="3" s="1"/>
  <c r="X72" i="1"/>
  <c r="AN106" i="1"/>
  <c r="AH25" i="1"/>
  <c r="AP25" i="1"/>
  <c r="AN25" i="1"/>
  <c r="Z25" i="1"/>
  <c r="AR25" i="1"/>
  <c r="C22" i="5"/>
  <c r="F22" i="5" s="1"/>
  <c r="AB20" i="1"/>
  <c r="AR20" i="1"/>
  <c r="AP20" i="1"/>
  <c r="AL20" i="1"/>
  <c r="F24" i="3"/>
  <c r="AP80" i="1"/>
  <c r="AJ80" i="1"/>
  <c r="T80" i="1"/>
  <c r="AT80" i="1"/>
  <c r="Z80" i="1"/>
  <c r="AT61" i="1"/>
  <c r="Z61" i="1"/>
  <c r="AB61" i="1"/>
  <c r="AH89" i="1"/>
  <c r="AT89" i="1"/>
  <c r="AN89" i="1"/>
  <c r="AL89" i="1"/>
  <c r="T72" i="1"/>
  <c r="AH77" i="1"/>
  <c r="AH65" i="1"/>
  <c r="AH103" i="1"/>
  <c r="AH93" i="1"/>
  <c r="T66" i="1"/>
  <c r="T61" i="1"/>
  <c r="AH13" i="1"/>
  <c r="AH7" i="1"/>
  <c r="AH107" i="1"/>
  <c r="AH97" i="1"/>
  <c r="AH92" i="1"/>
  <c r="AT105" i="1"/>
  <c r="T75" i="1"/>
  <c r="T60" i="1"/>
  <c r="AH28" i="1"/>
  <c r="AH71" i="1"/>
  <c r="AH59" i="1"/>
  <c r="AH87" i="1"/>
  <c r="AH9" i="1"/>
  <c r="AH19" i="1"/>
  <c r="F29" i="3"/>
  <c r="F26" i="3"/>
  <c r="X22" i="1"/>
  <c r="AR22" i="1"/>
  <c r="L22" i="1"/>
  <c r="N21" i="1"/>
  <c r="V21" i="1"/>
  <c r="D20" i="2"/>
  <c r="F20" i="2" s="1"/>
  <c r="C30" i="3"/>
  <c r="C23" i="5"/>
  <c r="Z21" i="1"/>
  <c r="AT21" i="1"/>
  <c r="H22" i="1"/>
  <c r="N22" i="1"/>
  <c r="V22" i="1"/>
  <c r="D19" i="2"/>
  <c r="F19" i="2" s="1"/>
  <c r="C24" i="2"/>
  <c r="B22" i="5"/>
  <c r="B30" i="3"/>
  <c r="D31" i="3"/>
  <c r="F31" i="3" s="1"/>
  <c r="X25" i="1"/>
  <c r="Z20" i="1"/>
  <c r="AB22" i="1"/>
  <c r="AL25" i="1"/>
  <c r="D21" i="2"/>
  <c r="F21" i="2" s="1"/>
  <c r="C21" i="2"/>
  <c r="Z22" i="1"/>
  <c r="AT22" i="1"/>
  <c r="H21" i="1"/>
  <c r="J22" i="1"/>
  <c r="L25" i="1"/>
  <c r="D24" i="2"/>
  <c r="F24" i="2" s="1"/>
  <c r="C27" i="5"/>
  <c r="F27" i="5" s="1"/>
  <c r="D35" i="3"/>
  <c r="F35" i="3" s="1"/>
  <c r="AL22" i="1"/>
  <c r="AN22" i="1"/>
  <c r="T22" i="1"/>
  <c r="F17" i="1"/>
  <c r="N17" i="1"/>
  <c r="D27" i="3"/>
  <c r="F27" i="3" s="1"/>
  <c r="Z17" i="1"/>
  <c r="AJ17" i="1"/>
  <c r="AN17" i="1"/>
  <c r="V17" i="1"/>
  <c r="AP17" i="1"/>
  <c r="J17" i="1"/>
  <c r="AB17" i="1"/>
  <c r="H17" i="1"/>
  <c r="L17" i="1"/>
  <c r="D16" i="2"/>
  <c r="F16" i="2" s="1"/>
  <c r="A69" i="2"/>
  <c r="A83" i="2"/>
  <c r="C82" i="2" s="1"/>
  <c r="A126" i="5"/>
  <c r="C82" i="1"/>
  <c r="A172" i="5"/>
  <c r="T16" i="1"/>
  <c r="L16" i="1"/>
  <c r="AJ16" i="1"/>
  <c r="AL16" i="1"/>
  <c r="AR16" i="1"/>
  <c r="AT16" i="1"/>
  <c r="F16" i="1"/>
  <c r="C18" i="5"/>
  <c r="F18" i="5" s="1"/>
  <c r="X16" i="1"/>
  <c r="AB16" i="1"/>
  <c r="AN16" i="1"/>
  <c r="N16" i="1"/>
  <c r="V15" i="1"/>
  <c r="F15" i="1"/>
  <c r="AN15" i="1"/>
  <c r="H15" i="1"/>
  <c r="D14" i="2"/>
  <c r="F14" i="2" s="1"/>
  <c r="C17" i="5"/>
  <c r="F17" i="5" s="1"/>
  <c r="J15" i="1"/>
  <c r="D17" i="5"/>
  <c r="C25" i="3"/>
  <c r="A57" i="2"/>
  <c r="C56" i="2" s="1"/>
  <c r="B17" i="5"/>
  <c r="D13" i="2"/>
  <c r="F13" i="2" s="1"/>
  <c r="AJ14" i="1"/>
  <c r="F14" i="1"/>
  <c r="L14" i="1"/>
  <c r="N14" i="1"/>
  <c r="X14" i="1"/>
  <c r="AL14" i="1"/>
  <c r="C16" i="5"/>
  <c r="F16" i="5" s="1"/>
  <c r="AP14" i="1"/>
  <c r="H14" i="1"/>
  <c r="V14" i="1"/>
  <c r="Z14" i="1"/>
  <c r="AR14" i="1"/>
  <c r="T14" i="1"/>
  <c r="J14" i="1"/>
  <c r="A88" i="2"/>
  <c r="D23" i="3"/>
  <c r="F23" i="3" s="1"/>
  <c r="Z13" i="1"/>
  <c r="F13" i="1"/>
  <c r="V13" i="1"/>
  <c r="L13" i="1"/>
  <c r="D12" i="2"/>
  <c r="F12" i="2" s="1"/>
  <c r="X13" i="1"/>
  <c r="AT13" i="1"/>
  <c r="T13" i="1"/>
  <c r="AR13" i="1"/>
  <c r="N13" i="1"/>
  <c r="C15" i="5"/>
  <c r="F15" i="5" s="1"/>
  <c r="AP13" i="1"/>
  <c r="AL13" i="1"/>
  <c r="H13" i="1"/>
  <c r="AB13" i="1"/>
  <c r="AJ13" i="1"/>
  <c r="AN13" i="1"/>
  <c r="AE30" i="1"/>
  <c r="D11" i="2"/>
  <c r="F11" i="2" s="1"/>
  <c r="C14" i="5"/>
  <c r="F14" i="5" s="1"/>
  <c r="AL12" i="1"/>
  <c r="N12" i="1"/>
  <c r="T12" i="1"/>
  <c r="J12" i="1"/>
  <c r="AB12" i="1"/>
  <c r="AR12" i="1"/>
  <c r="AT12" i="1"/>
  <c r="Z12" i="1"/>
  <c r="AJ12" i="1"/>
  <c r="AP12" i="1"/>
  <c r="AE56" i="1"/>
  <c r="J11" i="1"/>
  <c r="D10" i="2"/>
  <c r="F10" i="2" s="1"/>
  <c r="C13" i="5"/>
  <c r="F13" i="5" s="1"/>
  <c r="D21" i="3"/>
  <c r="F21" i="3" s="1"/>
  <c r="N11" i="1"/>
  <c r="AR11" i="1"/>
  <c r="F11" i="1"/>
  <c r="H11" i="1"/>
  <c r="AL11" i="1"/>
  <c r="AN11" i="1"/>
  <c r="AP11" i="1"/>
  <c r="Z11" i="1"/>
  <c r="AB11" i="1"/>
  <c r="L11" i="1"/>
  <c r="C56" i="1"/>
  <c r="A95" i="2"/>
  <c r="A179" i="5"/>
  <c r="A86" i="2"/>
  <c r="AJ10" i="1"/>
  <c r="Z10" i="1"/>
  <c r="F10" i="1"/>
  <c r="N10" i="1"/>
  <c r="L10" i="1"/>
  <c r="C12" i="5"/>
  <c r="F12" i="5" s="1"/>
  <c r="X10" i="1"/>
  <c r="AB10" i="1"/>
  <c r="AT10" i="1"/>
  <c r="D9" i="2"/>
  <c r="F9" i="2" s="1"/>
  <c r="J10" i="1"/>
  <c r="D20" i="3"/>
  <c r="F20" i="3" s="1"/>
  <c r="AL10" i="1"/>
  <c r="AR10" i="1"/>
  <c r="T10" i="1"/>
  <c r="C9" i="2"/>
  <c r="A60" i="2"/>
  <c r="A65" i="2"/>
  <c r="H9" i="1"/>
  <c r="D19" i="3"/>
  <c r="F19" i="3" s="1"/>
  <c r="AL9" i="1"/>
  <c r="F9" i="1"/>
  <c r="V9" i="1"/>
  <c r="D8" i="2"/>
  <c r="F8" i="2" s="1"/>
  <c r="AN9" i="1"/>
  <c r="AR9" i="1"/>
  <c r="AT9" i="1"/>
  <c r="N9" i="1"/>
  <c r="Z9" i="1"/>
  <c r="C83" i="1"/>
  <c r="A117" i="5"/>
  <c r="A122" i="5"/>
  <c r="A121" i="3"/>
  <c r="A167" i="5"/>
  <c r="A108" i="5" s="1"/>
  <c r="K158" i="5" s="1"/>
  <c r="G135" i="5" s="1"/>
  <c r="A108" i="3"/>
  <c r="A72" i="2"/>
  <c r="A82" i="5"/>
  <c r="D10" i="5"/>
  <c r="Q57" i="1"/>
  <c r="B10" i="5"/>
  <c r="B18" i="3"/>
  <c r="B7" i="2"/>
  <c r="A62" i="2"/>
  <c r="A66" i="2"/>
  <c r="A111" i="3"/>
  <c r="AC7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170" i="5"/>
  <c r="A123" i="5"/>
  <c r="AN6" i="1"/>
  <c r="C8" i="5"/>
  <c r="F8" i="5" s="1"/>
  <c r="AB6" i="1"/>
  <c r="H6" i="1"/>
  <c r="J6" i="1"/>
  <c r="L6" i="1"/>
  <c r="N6" i="1"/>
  <c r="V6" i="1"/>
  <c r="D16" i="3"/>
  <c r="F16" i="3" s="1"/>
  <c r="AP6" i="1"/>
  <c r="T6" i="1"/>
  <c r="AH6" i="1"/>
  <c r="D5" i="2"/>
  <c r="F5" i="2" s="1"/>
  <c r="X6" i="1"/>
  <c r="AR6" i="1"/>
  <c r="AT6" i="1"/>
  <c r="F6" i="1"/>
  <c r="Z6" i="1"/>
  <c r="AJ6" i="1"/>
  <c r="C152" i="3"/>
  <c r="C84" i="2"/>
  <c r="D168" i="5"/>
  <c r="C115" i="3"/>
  <c r="D123" i="5"/>
  <c r="C70" i="3"/>
  <c r="D70" i="5"/>
  <c r="A72" i="1"/>
  <c r="B128" i="5"/>
  <c r="B120" i="3"/>
  <c r="A120" i="5"/>
  <c r="A63" i="2"/>
  <c r="A112" i="3"/>
  <c r="E61" i="3"/>
  <c r="F61" i="3" s="1"/>
  <c r="F32" i="1"/>
  <c r="AT54" i="1"/>
  <c r="AH54" i="1"/>
  <c r="T54" i="1"/>
  <c r="AN54" i="1"/>
  <c r="AB54" i="1"/>
  <c r="D83" i="3"/>
  <c r="F83" i="3" s="1"/>
  <c r="AL54" i="1"/>
  <c r="Z54" i="1"/>
  <c r="X54" i="1"/>
  <c r="AR54" i="1"/>
  <c r="AP54" i="1"/>
  <c r="C83" i="5"/>
  <c r="F83" i="5" s="1"/>
  <c r="D53" i="2"/>
  <c r="F53" i="2" s="1"/>
  <c r="AJ54" i="1"/>
  <c r="H54" i="1"/>
  <c r="F54" i="1"/>
  <c r="AH45" i="1"/>
  <c r="AR45" i="1"/>
  <c r="AL45" i="1"/>
  <c r="Z45" i="1"/>
  <c r="D74" i="3"/>
  <c r="F74" i="3" s="1"/>
  <c r="AP45" i="1"/>
  <c r="AB45" i="1"/>
  <c r="AT45" i="1"/>
  <c r="AJ45" i="1"/>
  <c r="AN45" i="1"/>
  <c r="T45" i="1"/>
  <c r="X45" i="1"/>
  <c r="C74" i="5"/>
  <c r="H45" i="1"/>
  <c r="F45" i="1"/>
  <c r="AT36" i="1"/>
  <c r="AH36" i="1"/>
  <c r="T36" i="1"/>
  <c r="AN36" i="1"/>
  <c r="AB36" i="1"/>
  <c r="X36" i="1"/>
  <c r="D65" i="3"/>
  <c r="F65" i="3" s="1"/>
  <c r="AL36" i="1"/>
  <c r="Z36" i="1"/>
  <c r="D35" i="2"/>
  <c r="F35" i="2" s="1"/>
  <c r="AP36" i="1"/>
  <c r="AR36" i="1"/>
  <c r="AJ36" i="1"/>
  <c r="C65" i="5"/>
  <c r="F65" i="5" s="1"/>
  <c r="H36" i="1"/>
  <c r="F36" i="1"/>
  <c r="J48" i="1"/>
  <c r="N51" i="1"/>
  <c r="F1" i="16"/>
  <c r="A93" i="1"/>
  <c r="B160" i="3"/>
  <c r="B176" i="5"/>
  <c r="C154" i="3"/>
  <c r="D170" i="5"/>
  <c r="A168" i="5"/>
  <c r="C81" i="3"/>
  <c r="D81" i="5"/>
  <c r="D20" i="5"/>
  <c r="C28" i="3"/>
  <c r="C17" i="2"/>
  <c r="B116" i="3"/>
  <c r="B124" i="5"/>
  <c r="E121" i="3"/>
  <c r="F121" i="3" s="1"/>
  <c r="F73" i="1"/>
  <c r="AT98" i="1"/>
  <c r="AH98" i="1"/>
  <c r="AR98" i="1"/>
  <c r="AN98" i="1"/>
  <c r="AB98" i="1"/>
  <c r="AL98" i="1"/>
  <c r="Z98" i="1"/>
  <c r="D165" i="3"/>
  <c r="F165" i="3" s="1"/>
  <c r="AJ98" i="1"/>
  <c r="AP98" i="1"/>
  <c r="X98" i="1"/>
  <c r="T98" i="1"/>
  <c r="D97" i="2"/>
  <c r="F97" i="2" s="1"/>
  <c r="C181" i="5"/>
  <c r="F181" i="5" s="1"/>
  <c r="H98" i="1"/>
  <c r="F98" i="1"/>
  <c r="J39" i="1"/>
  <c r="L48" i="1"/>
  <c r="B67" i="2"/>
  <c r="B71" i="2"/>
  <c r="C40" i="2"/>
  <c r="C66" i="2"/>
  <c r="D122" i="5"/>
  <c r="A106" i="1"/>
  <c r="B173" i="3"/>
  <c r="B189" i="5"/>
  <c r="B105" i="2"/>
  <c r="E151" i="3"/>
  <c r="F151" i="3" s="1"/>
  <c r="F84" i="1"/>
  <c r="E69" i="3"/>
  <c r="F69" i="3" s="1"/>
  <c r="F40" i="1"/>
  <c r="V33" i="1"/>
  <c r="J45" i="1"/>
  <c r="N48" i="1"/>
  <c r="J54" i="1"/>
  <c r="J98" i="1"/>
  <c r="D128" i="5"/>
  <c r="D62" i="3"/>
  <c r="F62" i="3" s="1"/>
  <c r="C127" i="3"/>
  <c r="D135" i="5"/>
  <c r="C82" i="3"/>
  <c r="D82" i="5"/>
  <c r="B21" i="5"/>
  <c r="B29" i="3"/>
  <c r="A116" i="3"/>
  <c r="A124" i="5"/>
  <c r="A78" i="5"/>
  <c r="AH51" i="1"/>
  <c r="AR51" i="1"/>
  <c r="AL51" i="1"/>
  <c r="Z51" i="1"/>
  <c r="D80" i="3"/>
  <c r="F80" i="3" s="1"/>
  <c r="T51" i="1"/>
  <c r="AT51" i="1"/>
  <c r="AN51" i="1"/>
  <c r="AJ51" i="1"/>
  <c r="AB51" i="1"/>
  <c r="AP51" i="1"/>
  <c r="X51" i="1"/>
  <c r="H51" i="1"/>
  <c r="F51" i="1"/>
  <c r="C80" i="5"/>
  <c r="F80" i="5" s="1"/>
  <c r="L33" i="1"/>
  <c r="B31" i="3"/>
  <c r="B20" i="2"/>
  <c r="A75" i="1"/>
  <c r="B131" i="5"/>
  <c r="B74" i="2"/>
  <c r="J36" i="1"/>
  <c r="L45" i="1"/>
  <c r="V48" i="1"/>
  <c r="D186" i="5"/>
  <c r="D63" i="5"/>
  <c r="E172" i="3"/>
  <c r="F172" i="3" s="1"/>
  <c r="F105" i="1"/>
  <c r="E166" i="3"/>
  <c r="F166" i="3" s="1"/>
  <c r="F99" i="1"/>
  <c r="A106" i="3"/>
  <c r="E85" i="3" s="1"/>
  <c r="A114" i="5"/>
  <c r="A174" i="3"/>
  <c r="A190" i="5"/>
  <c r="A88" i="1"/>
  <c r="B155" i="3"/>
  <c r="B171" i="5"/>
  <c r="B87" i="2"/>
  <c r="C121" i="3"/>
  <c r="D129" i="5"/>
  <c r="C109" i="3"/>
  <c r="D117" i="5"/>
  <c r="C76" i="3"/>
  <c r="D76" i="5"/>
  <c r="C64" i="3"/>
  <c r="D64" i="5"/>
  <c r="C38" i="3"/>
  <c r="D30" i="5"/>
  <c r="C26" i="3"/>
  <c r="D18" i="5"/>
  <c r="C15" i="2"/>
  <c r="B128" i="3"/>
  <c r="A80" i="1"/>
  <c r="B79" i="2"/>
  <c r="E39" i="3"/>
  <c r="F39" i="3" s="1"/>
  <c r="F29" i="1"/>
  <c r="AT48" i="1"/>
  <c r="AH48" i="1"/>
  <c r="AN48" i="1"/>
  <c r="AB48" i="1"/>
  <c r="D77" i="3"/>
  <c r="F77" i="3" s="1"/>
  <c r="X48" i="1"/>
  <c r="AL48" i="1"/>
  <c r="Z48" i="1"/>
  <c r="T48" i="1"/>
  <c r="AR48" i="1"/>
  <c r="AP48" i="1"/>
  <c r="D47" i="2"/>
  <c r="F47" i="2" s="1"/>
  <c r="C77" i="5"/>
  <c r="F77" i="5" s="1"/>
  <c r="H48" i="1"/>
  <c r="F48" i="1"/>
  <c r="AT42" i="1"/>
  <c r="AH42" i="1"/>
  <c r="AN42" i="1"/>
  <c r="AB42" i="1"/>
  <c r="D71" i="3"/>
  <c r="F71" i="3" s="1"/>
  <c r="X42" i="1"/>
  <c r="AL42" i="1"/>
  <c r="Z42" i="1"/>
  <c r="AR42" i="1"/>
  <c r="D41" i="2"/>
  <c r="F41" i="2" s="1"/>
  <c r="AP42" i="1"/>
  <c r="AJ42" i="1"/>
  <c r="H42" i="1"/>
  <c r="F42" i="1"/>
  <c r="T42" i="1"/>
  <c r="AH39" i="1"/>
  <c r="T39" i="1"/>
  <c r="AR39" i="1"/>
  <c r="AL39" i="1"/>
  <c r="Z39" i="1"/>
  <c r="D68" i="3"/>
  <c r="F68" i="3" s="1"/>
  <c r="AP39" i="1"/>
  <c r="AB39" i="1"/>
  <c r="AJ39" i="1"/>
  <c r="D38" i="2"/>
  <c r="F38" i="2" s="1"/>
  <c r="X39" i="1"/>
  <c r="H39" i="1"/>
  <c r="F39" i="1"/>
  <c r="C68" i="5"/>
  <c r="F68" i="5" s="1"/>
  <c r="AT39" i="1"/>
  <c r="AH33" i="1"/>
  <c r="AT33" i="1"/>
  <c r="AL33" i="1"/>
  <c r="Z33" i="1"/>
  <c r="AR33" i="1"/>
  <c r="AP33" i="1"/>
  <c r="AJ33" i="1"/>
  <c r="AB33" i="1"/>
  <c r="T33" i="1"/>
  <c r="C62" i="5"/>
  <c r="D32" i="2"/>
  <c r="F32" i="2" s="1"/>
  <c r="H33" i="1"/>
  <c r="F33" i="1"/>
  <c r="X33" i="1"/>
  <c r="AT86" i="1"/>
  <c r="AH86" i="1"/>
  <c r="AN86" i="1"/>
  <c r="AB86" i="1"/>
  <c r="AR86" i="1"/>
  <c r="D153" i="3"/>
  <c r="F153" i="3" s="1"/>
  <c r="AL86" i="1"/>
  <c r="Z86" i="1"/>
  <c r="T86" i="1"/>
  <c r="AJ86" i="1"/>
  <c r="AP86" i="1"/>
  <c r="D85" i="2"/>
  <c r="F85" i="2" s="1"/>
  <c r="X86" i="1"/>
  <c r="C169" i="5"/>
  <c r="H86" i="1"/>
  <c r="F86" i="1"/>
  <c r="V36" i="1"/>
  <c r="N86" i="1"/>
  <c r="G58" i="7"/>
  <c r="A90" i="1"/>
  <c r="B157" i="3"/>
  <c r="B173" i="5"/>
  <c r="D116" i="5"/>
  <c r="C108" i="3"/>
  <c r="C75" i="3"/>
  <c r="D75" i="5"/>
  <c r="B19" i="3"/>
  <c r="B11" i="5"/>
  <c r="B8" i="2"/>
  <c r="D8" i="5"/>
  <c r="C5" i="2"/>
  <c r="C16" i="3"/>
  <c r="A127" i="5"/>
  <c r="B74" i="5"/>
  <c r="B74" i="3"/>
  <c r="V42" i="1"/>
  <c r="N39" i="1"/>
  <c r="L54" i="1"/>
  <c r="L98" i="1"/>
  <c r="B18" i="2"/>
  <c r="B44" i="2"/>
  <c r="F20" i="1"/>
  <c r="L36" i="1"/>
  <c r="V39" i="1"/>
  <c r="J42" i="1"/>
  <c r="N45" i="1"/>
  <c r="J51" i="1"/>
  <c r="N54" i="1"/>
  <c r="J86" i="1"/>
  <c r="N98" i="1"/>
  <c r="A48" i="2"/>
  <c r="A78" i="2"/>
  <c r="F83" i="2"/>
  <c r="D44" i="2"/>
  <c r="F44" i="2" s="1"/>
  <c r="D134" i="5"/>
  <c r="C71" i="5"/>
  <c r="F71" i="5" s="1"/>
  <c r="B23" i="5"/>
  <c r="B123" i="3"/>
  <c r="B113" i="3"/>
  <c r="A65" i="1"/>
  <c r="B121" i="5"/>
  <c r="AN33" i="1"/>
  <c r="G170" i="5"/>
  <c r="G171" i="5"/>
  <c r="G172" i="5"/>
  <c r="G176" i="5"/>
  <c r="G182" i="5"/>
  <c r="G188" i="5"/>
  <c r="A100" i="1"/>
  <c r="B167" i="3"/>
  <c r="B22" i="2"/>
  <c r="B21" i="3"/>
  <c r="B16" i="3"/>
  <c r="B8" i="5"/>
  <c r="B77" i="3"/>
  <c r="B77" i="5"/>
  <c r="T18" i="1"/>
  <c r="AT18" i="1"/>
  <c r="AR18" i="1"/>
  <c r="AL18" i="1"/>
  <c r="Z18" i="1"/>
  <c r="AH18" i="1"/>
  <c r="AJ18" i="1"/>
  <c r="C20" i="5"/>
  <c r="F20" i="5" s="1"/>
  <c r="X18" i="1"/>
  <c r="D28" i="3"/>
  <c r="F28" i="3" s="1"/>
  <c r="AP18" i="1"/>
  <c r="AN18" i="1"/>
  <c r="C7" i="2"/>
  <c r="D68" i="5"/>
  <c r="G184" i="5"/>
  <c r="B25" i="5"/>
  <c r="C74" i="3"/>
  <c r="A105" i="1"/>
  <c r="B172" i="3"/>
  <c r="B188" i="5"/>
  <c r="A102" i="1"/>
  <c r="B185" i="5"/>
  <c r="C166" i="3"/>
  <c r="D182" i="5"/>
  <c r="A92" i="1"/>
  <c r="B159" i="3"/>
  <c r="B154" i="3"/>
  <c r="B170" i="5"/>
  <c r="B35" i="3"/>
  <c r="B15" i="5"/>
  <c r="A78" i="1"/>
  <c r="B134" i="5"/>
  <c r="F157" i="3"/>
  <c r="F18" i="3"/>
  <c r="AB18" i="1"/>
  <c r="A73" i="2"/>
  <c r="B84" i="2"/>
  <c r="G190" i="5"/>
  <c r="G183" i="5"/>
  <c r="G175" i="5"/>
  <c r="G167" i="5"/>
  <c r="B183" i="5"/>
  <c r="B168" i="5"/>
  <c r="B27" i="3"/>
  <c r="B33" i="3"/>
  <c r="B169" i="3"/>
  <c r="B37" i="3"/>
  <c r="C34" i="3"/>
  <c r="C23" i="2"/>
  <c r="B25" i="3"/>
  <c r="B110" i="3"/>
  <c r="A62" i="1"/>
  <c r="F127" i="3"/>
  <c r="F76" i="3"/>
  <c r="G189" i="5"/>
  <c r="G174" i="5"/>
  <c r="G57" i="7"/>
  <c r="F58" i="7" s="1"/>
  <c r="A94" i="1"/>
  <c r="B161" i="3"/>
  <c r="B31" i="5"/>
  <c r="A69" i="1"/>
  <c r="B125" i="5"/>
  <c r="B71" i="5"/>
  <c r="F114" i="3"/>
  <c r="F108" i="3"/>
  <c r="F36" i="3"/>
  <c r="F17" i="3"/>
  <c r="F82" i="3"/>
  <c r="F73" i="3"/>
  <c r="A59" i="2"/>
  <c r="B80" i="5"/>
  <c r="B114" i="3"/>
  <c r="A103" i="1"/>
  <c r="A91" i="1"/>
  <c r="A77" i="1"/>
  <c r="A59" i="1"/>
  <c r="F160" i="3"/>
  <c r="F124" i="3"/>
  <c r="F118" i="3"/>
  <c r="F106" i="3"/>
  <c r="T27" i="1"/>
  <c r="AP27" i="1"/>
  <c r="AJ27" i="1"/>
  <c r="X27" i="1"/>
  <c r="AT27" i="1"/>
  <c r="AN27" i="1"/>
  <c r="AB27" i="1"/>
  <c r="D37" i="3"/>
  <c r="F37" i="3" s="1"/>
  <c r="AL27" i="1"/>
  <c r="AR27" i="1"/>
  <c r="B116" i="5"/>
  <c r="A98" i="1"/>
  <c r="B165" i="3"/>
  <c r="T88" i="1"/>
  <c r="AP88" i="1"/>
  <c r="AJ88" i="1"/>
  <c r="X88" i="1"/>
  <c r="Q31" i="1"/>
  <c r="Q30" i="1"/>
  <c r="T15" i="1"/>
  <c r="AH15" i="1"/>
  <c r="AP15" i="1"/>
  <c r="AJ15" i="1"/>
  <c r="X15" i="1"/>
  <c r="T100" i="1"/>
  <c r="AT100" i="1"/>
  <c r="AP100" i="1"/>
  <c r="AJ100" i="1"/>
  <c r="X100" i="1"/>
  <c r="AR90" i="1"/>
  <c r="AL90" i="1"/>
  <c r="Z90" i="1"/>
  <c r="D25" i="3"/>
  <c r="F25" i="3" s="1"/>
  <c r="AB15" i="1"/>
  <c r="AN88" i="1"/>
  <c r="AR15" i="1"/>
  <c r="AH24" i="1"/>
  <c r="T24" i="1"/>
  <c r="AT24" i="1"/>
  <c r="AR24" i="1"/>
  <c r="AL24" i="1"/>
  <c r="Z24" i="1"/>
  <c r="AT14" i="1"/>
  <c r="AH14" i="1"/>
  <c r="AN14" i="1"/>
  <c r="AB14" i="1"/>
  <c r="AR102" i="1"/>
  <c r="T102" i="1"/>
  <c r="AL102" i="1"/>
  <c r="Z102" i="1"/>
  <c r="X90" i="1"/>
  <c r="Z15" i="1"/>
  <c r="AB90" i="1"/>
  <c r="AL15" i="1"/>
  <c r="AN100" i="1"/>
  <c r="AP90" i="1"/>
  <c r="AT15" i="1"/>
  <c r="AT90" i="1"/>
  <c r="AH23" i="1"/>
  <c r="AR23" i="1"/>
  <c r="AL23" i="1"/>
  <c r="Z23" i="1"/>
  <c r="T9" i="1"/>
  <c r="AP9" i="1"/>
  <c r="AJ9" i="1"/>
  <c r="X9" i="1"/>
  <c r="AH73" i="1"/>
  <c r="AH61" i="1"/>
  <c r="AT26" i="1"/>
  <c r="AH26" i="1"/>
  <c r="AT8" i="1"/>
  <c r="AH8" i="1"/>
  <c r="AN26" i="1"/>
  <c r="AN8" i="1"/>
  <c r="AP50" i="1"/>
  <c r="AP44" i="1"/>
  <c r="AP38" i="1"/>
  <c r="AP32" i="1"/>
  <c r="AT41" i="1"/>
  <c r="T47" i="1"/>
  <c r="Q83" i="1"/>
  <c r="Q82" i="1"/>
  <c r="T92" i="1"/>
  <c r="T21" i="1"/>
  <c r="AH79" i="1"/>
  <c r="AH67" i="1"/>
  <c r="T106" i="1"/>
  <c r="T94" i="1"/>
  <c r="AL17" i="1"/>
  <c r="AN53" i="1"/>
  <c r="AR17" i="1"/>
  <c r="AR32" i="1"/>
  <c r="AT17" i="1"/>
  <c r="AT47" i="1"/>
  <c r="T17" i="1"/>
  <c r="T50" i="1"/>
  <c r="T32" i="1"/>
  <c r="AT20" i="1"/>
  <c r="AH20" i="1"/>
  <c r="AH55" i="1"/>
  <c r="T55" i="1"/>
  <c r="AH52" i="1"/>
  <c r="T52" i="1"/>
  <c r="AH49" i="1"/>
  <c r="T49" i="1"/>
  <c r="AH46" i="1"/>
  <c r="T46" i="1"/>
  <c r="AH43" i="1"/>
  <c r="T43" i="1"/>
  <c r="AH40" i="1"/>
  <c r="T40" i="1"/>
  <c r="AH37" i="1"/>
  <c r="T37" i="1"/>
  <c r="AR34" i="1"/>
  <c r="AH34" i="1"/>
  <c r="T34" i="1"/>
  <c r="AH81" i="1"/>
  <c r="AH69" i="1"/>
  <c r="AE83" i="1"/>
  <c r="AE82" i="1"/>
  <c r="A75" i="2" l="1"/>
  <c r="H83" i="1"/>
  <c r="E19" i="5"/>
  <c r="A52" i="2"/>
  <c r="E30" i="5"/>
  <c r="E66" i="5"/>
  <c r="V109" i="1"/>
  <c r="G173" i="5"/>
  <c r="N82" i="1"/>
  <c r="E18" i="5"/>
  <c r="E12" i="5"/>
  <c r="E75" i="5"/>
  <c r="F62" i="5"/>
  <c r="E62" i="5"/>
  <c r="E13" i="5"/>
  <c r="E20" i="5"/>
  <c r="E68" i="5"/>
  <c r="E14" i="5"/>
  <c r="E8" i="5"/>
  <c r="E77" i="5"/>
  <c r="E69" i="5"/>
  <c r="E10" i="5"/>
  <c r="F74" i="5"/>
  <c r="E74" i="5"/>
  <c r="F61" i="5"/>
  <c r="E61" i="5"/>
  <c r="E22" i="5"/>
  <c r="F67" i="5"/>
  <c r="E67" i="5"/>
  <c r="E27" i="5"/>
  <c r="E63" i="5"/>
  <c r="E71" i="5"/>
  <c r="E64" i="5"/>
  <c r="F23" i="5"/>
  <c r="E23" i="5"/>
  <c r="G186" i="5"/>
  <c r="E16" i="5"/>
  <c r="E65" i="5"/>
  <c r="E72" i="5"/>
  <c r="F25" i="5"/>
  <c r="E25" i="5"/>
  <c r="E17" i="5"/>
  <c r="E15" i="5"/>
  <c r="E31" i="5"/>
  <c r="A132" i="5"/>
  <c r="A119" i="3"/>
  <c r="A84" i="5"/>
  <c r="A54" i="2"/>
  <c r="A130" i="5"/>
  <c r="A178" i="5"/>
  <c r="A162" i="3"/>
  <c r="A84" i="2"/>
  <c r="A100" i="2"/>
  <c r="A85" i="2"/>
  <c r="A184" i="5"/>
  <c r="A187" i="5"/>
  <c r="A98" i="2"/>
  <c r="A182" i="5"/>
  <c r="H82" i="1"/>
  <c r="G177" i="5"/>
  <c r="G185" i="5"/>
  <c r="AB83" i="1"/>
  <c r="A16" i="3"/>
  <c r="C81" i="2"/>
  <c r="A8" i="5"/>
  <c r="F180" i="5"/>
  <c r="A169" i="5"/>
  <c r="V82" i="1"/>
  <c r="A51" i="2"/>
  <c r="AH109" i="1"/>
  <c r="X83" i="1"/>
  <c r="AB82" i="1"/>
  <c r="Z82" i="1"/>
  <c r="V108" i="1"/>
  <c r="A7" i="1"/>
  <c r="A9" i="5" s="1"/>
  <c r="A79" i="3"/>
  <c r="AP82" i="1"/>
  <c r="AJ83" i="1"/>
  <c r="AJ82" i="1"/>
  <c r="A103" i="2"/>
  <c r="H30" i="1"/>
  <c r="T82" i="1"/>
  <c r="A81" i="5"/>
  <c r="Z109" i="1"/>
  <c r="F82" i="1"/>
  <c r="G181" i="5"/>
  <c r="A83" i="5"/>
  <c r="A50" i="2"/>
  <c r="A79" i="5"/>
  <c r="A80" i="5"/>
  <c r="AH108" i="1"/>
  <c r="AN83" i="1"/>
  <c r="A53" i="2"/>
  <c r="T83" i="1"/>
  <c r="AR82" i="1"/>
  <c r="A96" i="2"/>
  <c r="X82" i="1"/>
  <c r="A180" i="5"/>
  <c r="C55" i="2"/>
  <c r="AP83" i="1"/>
  <c r="AN82" i="1"/>
  <c r="J109" i="1"/>
  <c r="L108" i="1"/>
  <c r="V83" i="1"/>
  <c r="N83" i="1"/>
  <c r="AR109" i="1"/>
  <c r="Z83" i="1"/>
  <c r="AL82" i="1"/>
  <c r="AR83" i="1"/>
  <c r="J82" i="1"/>
  <c r="AH83" i="1"/>
  <c r="AN108" i="1"/>
  <c r="AT82" i="1"/>
  <c r="N57" i="1"/>
  <c r="AH82" i="1"/>
  <c r="AN109" i="1"/>
  <c r="AT83" i="1"/>
  <c r="V57" i="1"/>
  <c r="J30" i="1"/>
  <c r="AN56" i="1"/>
  <c r="J56" i="1"/>
  <c r="AL83" i="1"/>
  <c r="L83" i="1"/>
  <c r="Z56" i="1"/>
  <c r="T108" i="1"/>
  <c r="AL56" i="1"/>
  <c r="L82" i="1"/>
  <c r="T109" i="1"/>
  <c r="AH57" i="1"/>
  <c r="AP108" i="1"/>
  <c r="J108" i="1"/>
  <c r="AB108" i="1"/>
  <c r="F83" i="1"/>
  <c r="AT57" i="1"/>
  <c r="AL108" i="1"/>
  <c r="F30" i="1"/>
  <c r="F56" i="1" s="1"/>
  <c r="AH31" i="1"/>
  <c r="AL31" i="1"/>
  <c r="AT30" i="1"/>
  <c r="AL30" i="1"/>
  <c r="X30" i="1"/>
  <c r="H31" i="1"/>
  <c r="V31" i="1"/>
  <c r="F29" i="2"/>
  <c r="F55" i="2" s="1"/>
  <c r="F81" i="2" s="1"/>
  <c r="F107" i="2" s="1"/>
  <c r="L31" i="1"/>
  <c r="J31" i="1"/>
  <c r="J57" i="1" s="1"/>
  <c r="AP31" i="1"/>
  <c r="Z31" i="1"/>
  <c r="N31" i="1"/>
  <c r="L30" i="1"/>
  <c r="G115" i="5"/>
  <c r="G127" i="5"/>
  <c r="G117" i="5"/>
  <c r="G118" i="5"/>
  <c r="A138" i="5"/>
  <c r="G116" i="5"/>
  <c r="G121" i="5"/>
  <c r="G125" i="5"/>
  <c r="G136" i="5"/>
  <c r="G122" i="5"/>
  <c r="G119" i="5"/>
  <c r="G131" i="5"/>
  <c r="G114" i="5"/>
  <c r="G120" i="5"/>
  <c r="G129" i="5"/>
  <c r="G128" i="5"/>
  <c r="G132" i="5"/>
  <c r="G134" i="5"/>
  <c r="G123" i="5"/>
  <c r="G126" i="5"/>
  <c r="G124" i="5"/>
  <c r="G137" i="5"/>
  <c r="G133" i="5"/>
  <c r="G130" i="5"/>
  <c r="Z30" i="1"/>
  <c r="T31" i="1"/>
  <c r="V30" i="1"/>
  <c r="AH30" i="1"/>
  <c r="AN30" i="1"/>
  <c r="AR31" i="1"/>
  <c r="N30" i="1"/>
  <c r="AB30" i="1"/>
  <c r="F30" i="2"/>
  <c r="F56" i="2" s="1"/>
  <c r="F82" i="2" s="1"/>
  <c r="F108" i="2" s="1"/>
  <c r="AJ30" i="1"/>
  <c r="F40" i="3"/>
  <c r="F85" i="3" s="1"/>
  <c r="F130" i="3" s="1"/>
  <c r="F175" i="3" s="1"/>
  <c r="T30" i="1"/>
  <c r="AR30" i="1"/>
  <c r="N108" i="1"/>
  <c r="N109" i="1"/>
  <c r="Z57" i="1"/>
  <c r="A173" i="5"/>
  <c r="A157" i="3"/>
  <c r="A89" i="2"/>
  <c r="AT109" i="1"/>
  <c r="AT108" i="1"/>
  <c r="N56" i="1"/>
  <c r="AP109" i="1"/>
  <c r="AR108" i="1"/>
  <c r="AL57" i="1"/>
  <c r="AB31" i="1"/>
  <c r="A85" i="5"/>
  <c r="A55" i="5"/>
  <c r="K105" i="5" s="1"/>
  <c r="L57" i="1"/>
  <c r="L56" i="1"/>
  <c r="V56" i="1"/>
  <c r="F109" i="1"/>
  <c r="F108" i="1"/>
  <c r="A189" i="5"/>
  <c r="A105" i="2"/>
  <c r="A173" i="3"/>
  <c r="L109" i="1"/>
  <c r="AP57" i="1"/>
  <c r="AP56" i="1"/>
  <c r="X109" i="1"/>
  <c r="AL109" i="1"/>
  <c r="A174" i="5"/>
  <c r="A158" i="3"/>
  <c r="A90" i="2"/>
  <c r="A177" i="5"/>
  <c r="A93" i="2"/>
  <c r="A161" i="3"/>
  <c r="X31" i="1"/>
  <c r="A125" i="5"/>
  <c r="A68" i="2"/>
  <c r="A117" i="3"/>
  <c r="AT31" i="1"/>
  <c r="A159" i="3"/>
  <c r="A175" i="5"/>
  <c r="A91" i="2"/>
  <c r="A185" i="5"/>
  <c r="A169" i="3"/>
  <c r="A101" i="2"/>
  <c r="AJ109" i="1"/>
  <c r="AJ108" i="1"/>
  <c r="AB109" i="1"/>
  <c r="X57" i="1"/>
  <c r="X56" i="1"/>
  <c r="AB57" i="1"/>
  <c r="AB56" i="1"/>
  <c r="AT56" i="1"/>
  <c r="A128" i="3"/>
  <c r="A136" i="5"/>
  <c r="A79" i="2"/>
  <c r="A171" i="5"/>
  <c r="A87" i="2"/>
  <c r="A155" i="3"/>
  <c r="A123" i="3"/>
  <c r="A131" i="5"/>
  <c r="A74" i="2"/>
  <c r="F31" i="1"/>
  <c r="F57" i="1" s="1"/>
  <c r="AN57" i="1"/>
  <c r="T57" i="1"/>
  <c r="T56" i="1"/>
  <c r="H109" i="1"/>
  <c r="H108" i="1"/>
  <c r="AJ57" i="1"/>
  <c r="AJ56" i="1"/>
  <c r="AH56" i="1"/>
  <c r="A125" i="3"/>
  <c r="A133" i="5"/>
  <c r="A76" i="2"/>
  <c r="A172" i="3"/>
  <c r="A188" i="5"/>
  <c r="A104" i="2"/>
  <c r="AR56" i="1"/>
  <c r="AR57" i="1"/>
  <c r="AJ31" i="1"/>
  <c r="A186" i="5"/>
  <c r="A102" i="2"/>
  <c r="A170" i="3"/>
  <c r="A110" i="3"/>
  <c r="A118" i="5"/>
  <c r="A61" i="2"/>
  <c r="AP30" i="1"/>
  <c r="X108" i="1"/>
  <c r="AN31" i="1"/>
  <c r="A113" i="3"/>
  <c r="A121" i="5"/>
  <c r="A64" i="2"/>
  <c r="A181" i="5"/>
  <c r="A165" i="3"/>
  <c r="A97" i="2"/>
  <c r="A107" i="3"/>
  <c r="A115" i="5"/>
  <c r="A58" i="2"/>
  <c r="A134" i="5"/>
  <c r="A77" i="2"/>
  <c r="A126" i="3"/>
  <c r="A183" i="5"/>
  <c r="A167" i="3"/>
  <c r="A99" i="2"/>
  <c r="F169" i="5"/>
  <c r="G169" i="5"/>
  <c r="Z108" i="1"/>
  <c r="H57" i="1"/>
  <c r="H56" i="1"/>
  <c r="A160" i="3"/>
  <c r="A176" i="5"/>
  <c r="A92" i="2"/>
  <c r="A120" i="3"/>
  <c r="A128" i="5"/>
  <c r="A71" i="2"/>
  <c r="A6" i="2" l="1"/>
  <c r="E32" i="5"/>
  <c r="K32" i="5" s="1"/>
  <c r="E191" i="5"/>
  <c r="E85" i="5"/>
  <c r="E138" i="5"/>
  <c r="A8" i="1"/>
  <c r="A17" i="3"/>
  <c r="G84" i="5"/>
  <c r="G78" i="5"/>
  <c r="G72" i="5"/>
  <c r="G67" i="5"/>
  <c r="G61" i="5"/>
  <c r="G79" i="5"/>
  <c r="G71" i="5"/>
  <c r="G68" i="5"/>
  <c r="G77" i="5"/>
  <c r="G70" i="5"/>
  <c r="G66" i="5"/>
  <c r="G83" i="5"/>
  <c r="G76" i="5"/>
  <c r="G65" i="5"/>
  <c r="G74" i="5"/>
  <c r="G73" i="5"/>
  <c r="G69" i="5"/>
  <c r="G62" i="5"/>
  <c r="G82" i="5"/>
  <c r="G64" i="5"/>
  <c r="G81" i="5"/>
  <c r="G63" i="5"/>
  <c r="G80" i="5"/>
  <c r="G75" i="5"/>
  <c r="K85" i="5" l="1"/>
  <c r="K191" i="5"/>
  <c r="K138" i="5"/>
  <c r="K41" i="5"/>
  <c r="K46" i="5"/>
  <c r="K39" i="5"/>
  <c r="A7" i="2"/>
  <c r="A18" i="3"/>
  <c r="A10" i="5"/>
  <c r="A9" i="1"/>
  <c r="K198" i="5" l="1"/>
  <c r="K199" i="5" s="1"/>
  <c r="K200" i="5"/>
  <c r="K201" i="5" s="1"/>
  <c r="K206" i="5" s="1"/>
  <c r="K205" i="5"/>
  <c r="K145" i="5"/>
  <c r="K146" i="5" s="1"/>
  <c r="K147" i="5"/>
  <c r="K148" i="5" s="1"/>
  <c r="K152" i="5"/>
  <c r="K92" i="5"/>
  <c r="K93" i="5" s="1"/>
  <c r="K94" i="5"/>
  <c r="K99" i="5"/>
  <c r="A10" i="1"/>
  <c r="A19" i="3"/>
  <c r="A8" i="2"/>
  <c r="A11" i="5"/>
  <c r="K153" i="5" l="1"/>
  <c r="K95" i="5"/>
  <c r="K100" i="5" s="1"/>
  <c r="A11" i="1"/>
  <c r="A12" i="5"/>
  <c r="A9" i="2"/>
  <c r="A20" i="3"/>
  <c r="A13" i="5" l="1"/>
  <c r="A21" i="3"/>
  <c r="A12" i="1"/>
  <c r="A10" i="2"/>
  <c r="A11" i="2" l="1"/>
  <c r="A14" i="5"/>
  <c r="A22" i="3"/>
  <c r="A13" i="1"/>
  <c r="A23" i="3" l="1"/>
  <c r="A15" i="5"/>
  <c r="A14" i="1"/>
  <c r="A12" i="2"/>
  <c r="A15" i="1" l="1"/>
  <c r="A24" i="3"/>
  <c r="A13" i="2"/>
  <c r="A16" i="5"/>
  <c r="A25" i="3" l="1"/>
  <c r="A14" i="2"/>
  <c r="A16" i="1"/>
  <c r="A17" i="5"/>
  <c r="A17" i="1" l="1"/>
  <c r="A15" i="2"/>
  <c r="A18" i="5"/>
  <c r="A26" i="3"/>
  <c r="A16" i="2" l="1"/>
  <c r="A27" i="3"/>
  <c r="A19" i="5"/>
  <c r="A18" i="1"/>
  <c r="A28" i="3" l="1"/>
  <c r="A17" i="2"/>
  <c r="A19" i="1"/>
  <c r="A20" i="5"/>
  <c r="A20" i="1" l="1"/>
  <c r="A21" i="5"/>
  <c r="A29" i="3"/>
  <c r="A18" i="2"/>
  <c r="A19" i="2" l="1"/>
  <c r="A22" i="5"/>
  <c r="A30" i="3"/>
  <c r="A21" i="1"/>
  <c r="A23" i="5" l="1"/>
  <c r="A31" i="3"/>
  <c r="A20" i="2"/>
  <c r="A22" i="1"/>
  <c r="A32" i="3" l="1"/>
  <c r="A23" i="1"/>
  <c r="A21" i="2"/>
  <c r="A24" i="5"/>
  <c r="A33" i="3" l="1"/>
  <c r="A22" i="2"/>
  <c r="A24" i="1"/>
  <c r="A25" i="5"/>
  <c r="A34" i="3" l="1"/>
  <c r="A23" i="2"/>
  <c r="A26" i="5"/>
  <c r="A25" i="1"/>
  <c r="A26" i="1" s="1"/>
  <c r="A28" i="5" l="1"/>
  <c r="A25" i="2"/>
  <c r="A27" i="1"/>
  <c r="A36" i="3"/>
  <c r="A27" i="5"/>
  <c r="A35" i="3"/>
  <c r="A24" i="2"/>
  <c r="A28" i="1" l="1"/>
  <c r="A37" i="3"/>
  <c r="A26" i="2"/>
  <c r="A29" i="5"/>
  <c r="A30" i="5" l="1"/>
  <c r="A38" i="3"/>
  <c r="A27" i="2"/>
  <c r="A29" i="1"/>
  <c r="A32" i="1" l="1"/>
  <c r="A28" i="2"/>
  <c r="A31" i="5"/>
  <c r="A39" i="3"/>
  <c r="A61" i="3" l="1"/>
  <c r="E40" i="3" s="1"/>
  <c r="A33" i="1"/>
  <c r="A61" i="5"/>
  <c r="C31" i="1"/>
  <c r="C30" i="1"/>
  <c r="A31" i="2"/>
  <c r="A34" i="1" l="1"/>
  <c r="A62" i="5"/>
  <c r="A32" i="2"/>
  <c r="A62" i="3"/>
  <c r="C30" i="2"/>
  <c r="C29" i="2"/>
  <c r="A32" i="5"/>
  <c r="K40" i="5" s="1"/>
  <c r="K42" i="5" s="1"/>
  <c r="K47" i="5" s="1"/>
  <c r="A2" i="5"/>
  <c r="K52" i="5" s="1"/>
  <c r="G28" i="5" l="1"/>
  <c r="G21" i="5"/>
  <c r="G25" i="5"/>
  <c r="G12" i="5"/>
  <c r="G15" i="5"/>
  <c r="G20" i="5"/>
  <c r="G9" i="5"/>
  <c r="G19" i="5"/>
  <c r="G24" i="5"/>
  <c r="G22" i="5"/>
  <c r="G17" i="5"/>
  <c r="G27" i="5"/>
  <c r="G31" i="5"/>
  <c r="G18" i="5"/>
  <c r="G8" i="5"/>
  <c r="G14" i="5"/>
  <c r="G26" i="5"/>
  <c r="G29" i="5"/>
  <c r="G13" i="5"/>
  <c r="G16" i="5"/>
  <c r="G30" i="5"/>
  <c r="G10" i="5"/>
  <c r="G11" i="5"/>
  <c r="G23" i="5"/>
  <c r="A63" i="3"/>
  <c r="A35" i="1"/>
  <c r="A33" i="2"/>
  <c r="A63" i="5"/>
  <c r="A64" i="5" l="1"/>
  <c r="A36" i="1"/>
  <c r="A34" i="2"/>
  <c r="A64" i="3"/>
  <c r="A65" i="3" l="1"/>
  <c r="A35" i="2"/>
  <c r="A65" i="5"/>
  <c r="A37" i="1"/>
  <c r="A36" i="2" l="1"/>
  <c r="A66" i="3"/>
  <c r="A38" i="1"/>
  <c r="A66" i="5"/>
  <c r="A39" i="1" l="1"/>
  <c r="A67" i="3"/>
  <c r="A37" i="2"/>
  <c r="A67" i="5"/>
  <c r="A68" i="3" l="1"/>
  <c r="A40" i="1"/>
  <c r="A68" i="5"/>
  <c r="A38" i="2"/>
  <c r="A69" i="5" l="1"/>
  <c r="A41" i="1"/>
  <c r="A69" i="3"/>
  <c r="A39" i="2"/>
  <c r="A70" i="3" l="1"/>
  <c r="A40" i="2"/>
  <c r="A42" i="1"/>
  <c r="A70" i="5"/>
  <c r="A43" i="1" l="1"/>
  <c r="A71" i="3"/>
  <c r="A71" i="5"/>
  <c r="A41" i="2"/>
  <c r="A72" i="3" l="1"/>
  <c r="A72" i="5"/>
  <c r="A42" i="2"/>
  <c r="A44" i="1"/>
  <c r="A73" i="5" l="1"/>
  <c r="A43" i="2"/>
  <c r="A73" i="3"/>
  <c r="A45" i="1"/>
  <c r="A46" i="1" s="1"/>
  <c r="A47" i="1" s="1"/>
  <c r="A48" i="1" s="1"/>
  <c r="A77" i="3" l="1"/>
  <c r="A47" i="2"/>
  <c r="A77" i="5"/>
  <c r="A76" i="3"/>
  <c r="A46" i="2"/>
  <c r="A76" i="5"/>
  <c r="A45" i="2"/>
  <c r="A75" i="3"/>
  <c r="A75" i="5"/>
  <c r="A74" i="3"/>
  <c r="A74" i="5"/>
  <c r="A44" i="2"/>
</calcChain>
</file>

<file path=xl/sharedStrings.xml><?xml version="1.0" encoding="utf-8"?>
<sst xmlns="http://schemas.openxmlformats.org/spreadsheetml/2006/main" count="542" uniqueCount="168">
  <si>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</si>
  <si>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</si>
  <si>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</si>
  <si>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</si>
  <si>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</si>
  <si>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</si>
  <si>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</si>
  <si>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</si>
  <si>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</si>
  <si>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</si>
  <si>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</si>
  <si>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</si>
  <si>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</si>
  <si>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</si>
  <si>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</si>
  <si>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</si>
  <si>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</si>
  <si>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</si>
  <si>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</si>
  <si>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</si>
  <si>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</si>
  <si>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</si>
  <si>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</si>
  <si>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</si>
  <si>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</si>
  <si>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</si>
  <si>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</si>
  <si>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</si>
  <si>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</si>
  <si>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</si>
  <si>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</si>
  <si>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</si>
  <si>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</si>
  <si>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</si>
  <si>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</si>
  <si>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</si>
  <si>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</si>
  <si>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</si>
  <si>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</si>
  <si>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</si>
  <si>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</si>
  <si>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</si>
  <si>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</si>
  <si>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</si>
  <si>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</si>
  <si>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</si>
  <si>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</si>
  <si>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</si>
  <si>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</si>
  <si>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</si>
  <si>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</si>
  <si>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</si>
  <si>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</si>
  <si>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</si>
  <si>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</si>
  <si>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</si>
  <si>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</si>
  <si>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</si>
  <si>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</si>
  <si>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</si>
  <si>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</si>
  <si>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</si>
  <si>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</si>
  <si>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</si>
  <si>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</si>
  <si>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</si>
  <si>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</si>
  <si>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</si>
  <si>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</si>
  <si>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</si>
  <si>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</si>
  <si>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</si>
  <si>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</si>
  <si>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</si>
  <si>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</si>
  <si>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</si>
  <si>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</si>
  <si>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</si>
  <si>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</si>
  <si>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</si>
  <si>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</si>
  <si>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</si>
  <si>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</si>
  <si>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</si>
  <si>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</si>
  <si>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</si>
  <si>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</si>
  <si>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</si>
  <si>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</si>
  <si>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</si>
  <si>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</si>
  <si>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</si>
  <si>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</si>
  <si>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</si>
  <si>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</si>
  <si>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</si>
  <si>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</si>
  <si>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</si>
  <si>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</si>
  <si>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</si>
  <si>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</si>
  <si>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</si>
  <si>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</si>
  <si>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</si>
  <si>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</si>
  <si>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</si>
  <si>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t>Estimate No. 1 from  May 12, 2008 to  June 4, 2008</t>
  </si>
  <si>
    <t>, 2009  BY:</t>
  </si>
  <si>
    <t>, 2009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</si>
  <si>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</si>
  <si>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Project Name:</t>
  </si>
  <si>
    <t>TRAFFIC CONTROL AND PROTECTION, SPECIAL</t>
  </si>
  <si>
    <t>LSUM</t>
  </si>
  <si>
    <t>DEBRIS REMOVAL</t>
  </si>
  <si>
    <t>GEOCOMPOSITE WALL DRAIN</t>
  </si>
  <si>
    <t>MASONRY WALL CONSTRUCTION</t>
  </si>
  <si>
    <t>CA-7 DRAINAGE STONE</t>
  </si>
  <si>
    <t>TON</t>
  </si>
  <si>
    <t>FILTER FABRIC</t>
  </si>
  <si>
    <t>EACH</t>
  </si>
  <si>
    <t>ADJUST WATER VALVE</t>
  </si>
  <si>
    <t>SQ FT</t>
  </si>
  <si>
    <t>SQ YD</t>
  </si>
  <si>
    <t>AGGREGATE BASE COURSE, TYPE B 4"</t>
  </si>
  <si>
    <t>COMBINATION CURB AND GUTTER REMOVAL</t>
  </si>
  <si>
    <t>FT</t>
  </si>
  <si>
    <t>REMOVING AND RESETTING STREET SIGNS</t>
  </si>
  <si>
    <t>TREE AND GRATE REMOVAL</t>
  </si>
  <si>
    <t>REMOVE AND RELOCATE TRASH RECEPTACLE</t>
  </si>
  <si>
    <t>STAMPED, COLORED PORTLAND CEMENT CONCRETE SIDEWALK, 5 INCH</t>
  </si>
  <si>
    <t>GINKO BILOBA / MAIDENHAIR TREE, 2.5" CALIPER</t>
  </si>
  <si>
    <t>ULMUS X 'FRONTIER' / FRONTIER ELM, 2.5" CALIPER</t>
  </si>
  <si>
    <t>PERENNIALS, #1 CONTAINER</t>
  </si>
  <si>
    <t>GRASSES, #1 CONTAINER</t>
  </si>
  <si>
    <t>REMOVE AND RELOCATE PARK BENCH</t>
  </si>
  <si>
    <t>FOOT</t>
  </si>
  <si>
    <t>UNDERGROUND CONDUIT, GALVANIZED STEEL, 4" DIA.</t>
  </si>
  <si>
    <t>ELECTRIC CABLE IN CONDUIT, 600V (XLP-TYPE USE) 1/C NO. 6</t>
  </si>
  <si>
    <t>ELECTRIC CABLE IN CONDUIT, 600V (XLP-TYPE USE) 1/C NO. 4</t>
  </si>
  <si>
    <t>LIGHT POLE FOUNDATION, 24" DIAMETER</t>
  </si>
  <si>
    <t>REMOVAL OF LIGHTING UNIT, SALVAGE</t>
  </si>
  <si>
    <t>REMOVAL OF POLE FOUNDATION</t>
  </si>
  <si>
    <t>DRILL EXISTING HANDHOLE</t>
  </si>
  <si>
    <t>LUMINAIRE, LED, SPECIAL</t>
  </si>
  <si>
    <t>Project Name: Main Street Streetscape</t>
  </si>
  <si>
    <t>INLET AND PIPE PROTECTION</t>
  </si>
  <si>
    <t>PORTLAND CEMENT CONCRETE SIDEWALK, 5-INCH</t>
  </si>
  <si>
    <t>PLANTER CURB</t>
  </si>
  <si>
    <t>SIDEWALK REMOVAL</t>
  </si>
  <si>
    <t>COMBINATION CONCRETE CURB AND GUTTER, TYPE M-6.18 (MODIFIED)</t>
  </si>
  <si>
    <t>TUBULAR STEEL SIGN SUPPORT</t>
  </si>
  <si>
    <t>SIGN PANEL, TYPE 1</t>
  </si>
  <si>
    <t>CONSTRUCTION LAYOUT STAKES</t>
  </si>
  <si>
    <t>MOBILIZATION</t>
  </si>
  <si>
    <t xml:space="preserve">UNIT DUCT , 600V, 4-1C NO. 4, 1/C NO. 6 GROUND (XLP-TYPE USE),1 1/2" DIA. POLYETHYENE </t>
  </si>
  <si>
    <t>REMOVE EXISTING HANDHOLE</t>
  </si>
  <si>
    <t>DETECTABLE WARNINGS</t>
  </si>
  <si>
    <t>LIGHT POLE, SPECIAL TYPE B</t>
  </si>
  <si>
    <t>LIGHT POLE , SPECIAL TYPE A</t>
  </si>
  <si>
    <t>MAINTENENACE OF LIGHTING SYSTEM</t>
  </si>
  <si>
    <t>CAL MO</t>
  </si>
  <si>
    <t>Copenhaver Construction</t>
  </si>
  <si>
    <t>Gilberts, IL</t>
  </si>
  <si>
    <t>Bid Bond</t>
  </si>
  <si>
    <t>Alliance Contractors</t>
  </si>
  <si>
    <t>Woodstock, IL</t>
  </si>
  <si>
    <t>Stenstrom Excavation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</si>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</sst>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1" fontId="2" fillId="2" borderId="17" xfId="2" applyNumberFormat="1" applyFont="1" applyFill="1" applyBorder="1" applyAlignment="1" applyProtection="1">
      <alignment horizontal="center" vertical="center"/>
    </xf>
    <xf numFmtId="0" fontId="2" fillId="2" borderId="39" xfId="2" applyFont="1" applyFill="1" applyBorder="1" applyAlignment="1" applyProtection="1">
      <alignment horizontal="center"/>
    </xf>
    <xf numFmtId="0" fontId="2" fillId="3" borderId="70" xfId="2" applyFont="1" applyFill="1" applyBorder="1" applyAlignment="1" applyProtection="1">
      <alignment horizontal="centerContinuous" vertical="center"/>
      <protection locked="0"/>
    </xf>
    <xf numFmtId="0" fontId="5" fillId="3" borderId="71" xfId="2" applyFont="1" applyFill="1" applyBorder="1" applyAlignment="1" applyProtection="1">
      <alignment horizontal="centerContinuous" vertical="center"/>
      <protection locked="0"/>
    </xf>
    <xf numFmtId="0" fontId="2" fillId="3" borderId="66" xfId="2" applyFont="1" applyFill="1" applyBorder="1" applyAlignment="1" applyProtection="1">
      <alignment horizontal="centerContinuous" vertical="center"/>
      <protection locked="0"/>
    </xf>
    <xf numFmtId="0" fontId="2" fillId="3" borderId="67" xfId="2" applyFont="1" applyFill="1" applyBorder="1" applyAlignment="1" applyProtection="1">
      <alignment horizontal="centerContinuous" vertical="center"/>
      <protection locked="0"/>
    </xf>
    <xf numFmtId="0" fontId="5" fillId="3" borderId="72" xfId="2" applyFont="1" applyFill="1" applyBorder="1" applyAlignment="1" applyProtection="1">
      <alignment horizontal="centerContinuous" vertical="center"/>
      <protection locked="0"/>
    </xf>
    <xf numFmtId="0" fontId="5" fillId="3" borderId="73" xfId="2" applyFont="1" applyFill="1" applyBorder="1" applyAlignment="1" applyProtection="1">
      <alignment horizontal="centerContinuous" vertical="center"/>
      <protection locked="0"/>
    </xf>
    <xf numFmtId="0" fontId="11" fillId="2" borderId="63" xfId="2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center"/>
      <protection locked="0"/>
    </xf>
    <xf numFmtId="0" fontId="2" fillId="2" borderId="53" xfId="2" applyFont="1" applyFill="1" applyBorder="1" applyAlignment="1" applyProtection="1">
      <alignment horizontal="center" wrapText="1"/>
    </xf>
    <xf numFmtId="0" fontId="5" fillId="2" borderId="12" xfId="2" applyFont="1" applyFill="1" applyBorder="1" applyAlignment="1" applyProtection="1">
      <alignment horizontal="right"/>
    </xf>
    <xf numFmtId="0" fontId="14" fillId="0" borderId="1" xfId="0" applyFont="1" applyBorder="1" applyAlignment="1">
      <alignment horizontal="center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5" fillId="3" borderId="69" xfId="2" applyFont="1" applyFill="1" applyBorder="1" applyAlignment="1" applyProtection="1">
      <alignment horizontal="center"/>
      <protection locked="0"/>
    </xf>
    <xf numFmtId="0" fontId="2" fillId="3" borderId="6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2" fillId="3" borderId="64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4" xfId="2" applyFont="1" applyFill="1" applyBorder="1" applyAlignment="1" applyProtection="1">
      <alignment horizontal="center" vertical="center"/>
      <protection locked="0"/>
    </xf>
    <xf numFmtId="0" fontId="2" fillId="3" borderId="73" xfId="2" applyFont="1" applyFill="1" applyBorder="1" applyAlignment="1" applyProtection="1">
      <alignment horizontal="centerContinuous" vertical="center"/>
      <protection locked="0"/>
    </xf>
    <xf numFmtId="0" fontId="2" fillId="3" borderId="72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16</xdr:col>
      <xdr:colOff>219075</xdr:colOff>
      <xdr:row>0</xdr:row>
      <xdr:rowOff>47625</xdr:rowOff>
    </xdr:from>
    <xdr:to>
      <xdr:col>17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</xdr:row>
      <xdr:rowOff>238125</xdr:rowOff>
    </xdr:from>
    <xdr:to>
      <xdr:col>20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228600</xdr:rowOff>
    </xdr:from>
    <xdr:to>
      <xdr:col>19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30</xdr:col>
      <xdr:colOff>219075</xdr:colOff>
      <xdr:row>0</xdr:row>
      <xdr:rowOff>47625</xdr:rowOff>
    </xdr:from>
    <xdr:to>
      <xdr:col>31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4</xdr:row>
      <xdr:rowOff>238125</xdr:rowOff>
    </xdr:from>
    <xdr:to>
      <xdr:col>34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4</xdr:row>
      <xdr:rowOff>228600</xdr:rowOff>
    </xdr:from>
    <xdr:to>
      <xdr:col>33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19" activePane="bottomLeft" state="frozenSplit"/>
      <selection pane="bottomLeft" activeCell="D36" sqref="D36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109</v>
      </c>
      <c r="E1" s="285"/>
      <c r="F1" s="299">
        <f>SUM(F4:F99)</f>
        <v>845585</v>
      </c>
    </row>
    <row r="2" spans="1:6" s="216" customFormat="1" ht="18" x14ac:dyDescent="0.25">
      <c r="A2" s="357" t="s">
        <v>93</v>
      </c>
      <c r="B2" s="357"/>
      <c r="C2" s="357"/>
      <c r="D2" s="357"/>
      <c r="E2" s="286"/>
      <c r="F2" s="300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1" t="s">
        <v>7</v>
      </c>
    </row>
    <row r="4" spans="1:6" x14ac:dyDescent="0.2">
      <c r="A4" s="303">
        <v>1</v>
      </c>
      <c r="B4" s="344" t="s">
        <v>111</v>
      </c>
      <c r="C4" s="305" t="s">
        <v>112</v>
      </c>
      <c r="D4" s="306">
        <v>1</v>
      </c>
      <c r="E4" s="307">
        <v>10000</v>
      </c>
      <c r="F4" s="302">
        <f t="shared" ref="F4:F67" si="0">IF(AND(ISNUMBER(D4),ISNUMBER(E4)),D4*E4,"")</f>
        <v>10000</v>
      </c>
    </row>
    <row r="5" spans="1:6" x14ac:dyDescent="0.2">
      <c r="A5" s="303">
        <v>2</v>
      </c>
      <c r="B5" s="344" t="s">
        <v>113</v>
      </c>
      <c r="C5" s="305" t="s">
        <v>112</v>
      </c>
      <c r="D5" s="306">
        <v>1</v>
      </c>
      <c r="E5" s="307">
        <v>10000</v>
      </c>
      <c r="F5" s="302">
        <f t="shared" si="0"/>
        <v>10000</v>
      </c>
    </row>
    <row r="6" spans="1:6" x14ac:dyDescent="0.2">
      <c r="A6" s="303">
        <v>3</v>
      </c>
      <c r="B6" s="344" t="s">
        <v>114</v>
      </c>
      <c r="C6" s="305" t="s">
        <v>122</v>
      </c>
      <c r="D6" s="306">
        <v>37</v>
      </c>
      <c r="E6" s="307">
        <v>50</v>
      </c>
      <c r="F6" s="302">
        <f t="shared" si="0"/>
        <v>1850</v>
      </c>
    </row>
    <row r="7" spans="1:6" x14ac:dyDescent="0.2">
      <c r="A7" s="303">
        <v>4</v>
      </c>
      <c r="B7" s="344" t="s">
        <v>115</v>
      </c>
      <c r="C7" s="305" t="s">
        <v>121</v>
      </c>
      <c r="D7" s="306">
        <v>270</v>
      </c>
      <c r="E7" s="307">
        <v>30</v>
      </c>
      <c r="F7" s="302">
        <f t="shared" si="0"/>
        <v>8100</v>
      </c>
    </row>
    <row r="8" spans="1:6" x14ac:dyDescent="0.2">
      <c r="A8" s="303">
        <v>5</v>
      </c>
      <c r="B8" s="344" t="s">
        <v>116</v>
      </c>
      <c r="C8" s="305" t="s">
        <v>117</v>
      </c>
      <c r="D8" s="306">
        <v>210</v>
      </c>
      <c r="E8" s="307">
        <v>50</v>
      </c>
      <c r="F8" s="302">
        <f t="shared" si="0"/>
        <v>10500</v>
      </c>
    </row>
    <row r="9" spans="1:6" x14ac:dyDescent="0.2">
      <c r="A9" s="303">
        <v>6</v>
      </c>
      <c r="B9" s="344" t="s">
        <v>118</v>
      </c>
      <c r="C9" s="305" t="s">
        <v>122</v>
      </c>
      <c r="D9" s="306">
        <v>42</v>
      </c>
      <c r="E9" s="307">
        <v>25</v>
      </c>
      <c r="F9" s="302">
        <f t="shared" si="0"/>
        <v>1050</v>
      </c>
    </row>
    <row r="10" spans="1:6" x14ac:dyDescent="0.2">
      <c r="A10" s="303">
        <v>7</v>
      </c>
      <c r="B10" s="344" t="s">
        <v>145</v>
      </c>
      <c r="C10" s="305" t="s">
        <v>119</v>
      </c>
      <c r="D10" s="306">
        <v>2</v>
      </c>
      <c r="E10" s="307">
        <v>125</v>
      </c>
      <c r="F10" s="302">
        <f t="shared" si="0"/>
        <v>250</v>
      </c>
    </row>
    <row r="11" spans="1:6" x14ac:dyDescent="0.2">
      <c r="A11" s="303">
        <v>8</v>
      </c>
      <c r="B11" s="344" t="s">
        <v>120</v>
      </c>
      <c r="C11" s="305" t="s">
        <v>119</v>
      </c>
      <c r="D11" s="306">
        <v>4</v>
      </c>
      <c r="E11" s="307">
        <v>600</v>
      </c>
      <c r="F11" s="302">
        <f t="shared" si="0"/>
        <v>2400</v>
      </c>
    </row>
    <row r="12" spans="1:6" x14ac:dyDescent="0.2">
      <c r="A12" s="303">
        <v>9</v>
      </c>
      <c r="B12" s="344" t="s">
        <v>146</v>
      </c>
      <c r="C12" s="305" t="s">
        <v>121</v>
      </c>
      <c r="D12" s="306">
        <v>9284</v>
      </c>
      <c r="E12" s="307">
        <v>7.5</v>
      </c>
      <c r="F12" s="302">
        <f t="shared" si="0"/>
        <v>69630</v>
      </c>
    </row>
    <row r="13" spans="1:6" x14ac:dyDescent="0.2">
      <c r="A13" s="303">
        <v>10</v>
      </c>
      <c r="B13" s="344" t="s">
        <v>123</v>
      </c>
      <c r="C13" s="305" t="s">
        <v>122</v>
      </c>
      <c r="D13" s="306">
        <v>1178</v>
      </c>
      <c r="E13" s="307">
        <v>8</v>
      </c>
      <c r="F13" s="302">
        <f t="shared" si="0"/>
        <v>9424</v>
      </c>
    </row>
    <row r="14" spans="1:6" x14ac:dyDescent="0.2">
      <c r="A14" s="303">
        <v>11</v>
      </c>
      <c r="B14" s="344" t="s">
        <v>156</v>
      </c>
      <c r="C14" s="305" t="s">
        <v>121</v>
      </c>
      <c r="D14" s="306">
        <v>20</v>
      </c>
      <c r="E14" s="307">
        <v>30</v>
      </c>
      <c r="F14" s="302">
        <f t="shared" si="0"/>
        <v>600</v>
      </c>
    </row>
    <row r="15" spans="1:6" x14ac:dyDescent="0.2">
      <c r="A15" s="303">
        <v>12</v>
      </c>
      <c r="B15" s="344" t="s">
        <v>124</v>
      </c>
      <c r="C15" s="305" t="s">
        <v>125</v>
      </c>
      <c r="D15" s="306">
        <v>80</v>
      </c>
      <c r="E15" s="307">
        <v>35</v>
      </c>
      <c r="F15" s="302">
        <f t="shared" si="0"/>
        <v>2800</v>
      </c>
    </row>
    <row r="16" spans="1:6" x14ac:dyDescent="0.2">
      <c r="A16" s="303">
        <v>13</v>
      </c>
      <c r="B16" s="344" t="s">
        <v>147</v>
      </c>
      <c r="C16" s="305" t="s">
        <v>119</v>
      </c>
      <c r="D16" s="306">
        <v>10</v>
      </c>
      <c r="E16" s="307">
        <v>300</v>
      </c>
      <c r="F16" s="302">
        <f t="shared" si="0"/>
        <v>3000</v>
      </c>
    </row>
    <row r="17" spans="1:6" x14ac:dyDescent="0.2">
      <c r="A17" s="303">
        <v>14</v>
      </c>
      <c r="B17" s="344" t="s">
        <v>148</v>
      </c>
      <c r="C17" s="305" t="s">
        <v>121</v>
      </c>
      <c r="D17" s="306">
        <v>9343</v>
      </c>
      <c r="E17" s="307">
        <v>15</v>
      </c>
      <c r="F17" s="302">
        <f t="shared" si="0"/>
        <v>140145</v>
      </c>
    </row>
    <row r="18" spans="1:6" ht="25.5" x14ac:dyDescent="0.2">
      <c r="A18" s="303">
        <v>15</v>
      </c>
      <c r="B18" s="344" t="s">
        <v>149</v>
      </c>
      <c r="C18" s="305" t="s">
        <v>125</v>
      </c>
      <c r="D18" s="306">
        <v>80</v>
      </c>
      <c r="E18" s="307">
        <v>35</v>
      </c>
      <c r="F18" s="302">
        <f t="shared" si="0"/>
        <v>2800</v>
      </c>
    </row>
    <row r="19" spans="1:6" x14ac:dyDescent="0.2">
      <c r="A19" s="303">
        <v>16</v>
      </c>
      <c r="B19" s="344" t="s">
        <v>126</v>
      </c>
      <c r="C19" s="305" t="s">
        <v>119</v>
      </c>
      <c r="D19" s="306">
        <v>1</v>
      </c>
      <c r="E19" s="307">
        <v>50</v>
      </c>
      <c r="F19" s="302">
        <f t="shared" ref="F19:F24" si="1">IF(AND(ISNUMBER(D19),ISNUMBER(E19)),D19*E19,"")</f>
        <v>50</v>
      </c>
    </row>
    <row r="20" spans="1:6" x14ac:dyDescent="0.2">
      <c r="A20" s="303">
        <v>17</v>
      </c>
      <c r="B20" s="344" t="s">
        <v>150</v>
      </c>
      <c r="C20" s="305" t="s">
        <v>125</v>
      </c>
      <c r="D20" s="306">
        <v>160</v>
      </c>
      <c r="E20" s="307">
        <v>15</v>
      </c>
      <c r="F20" s="302">
        <f t="shared" si="1"/>
        <v>2400</v>
      </c>
    </row>
    <row r="21" spans="1:6" x14ac:dyDescent="0.2">
      <c r="A21" s="303">
        <v>18</v>
      </c>
      <c r="B21" s="344" t="s">
        <v>151</v>
      </c>
      <c r="C21" s="305" t="s">
        <v>121</v>
      </c>
      <c r="D21" s="306">
        <v>44</v>
      </c>
      <c r="E21" s="307">
        <v>45</v>
      </c>
      <c r="F21" s="302">
        <f t="shared" si="1"/>
        <v>1980</v>
      </c>
    </row>
    <row r="22" spans="1:6" x14ac:dyDescent="0.2">
      <c r="A22" s="303">
        <v>19</v>
      </c>
      <c r="B22" s="344" t="s">
        <v>127</v>
      </c>
      <c r="C22" s="305" t="s">
        <v>119</v>
      </c>
      <c r="D22" s="306">
        <v>7</v>
      </c>
      <c r="E22" s="307">
        <v>35</v>
      </c>
      <c r="F22" s="302">
        <f t="shared" si="1"/>
        <v>245</v>
      </c>
    </row>
    <row r="23" spans="1:6" x14ac:dyDescent="0.2">
      <c r="A23" s="303">
        <v>20</v>
      </c>
      <c r="B23" s="344" t="s">
        <v>128</v>
      </c>
      <c r="C23" s="305" t="s">
        <v>119</v>
      </c>
      <c r="D23" s="306">
        <v>1</v>
      </c>
      <c r="E23" s="307">
        <v>50</v>
      </c>
      <c r="F23" s="302">
        <f t="shared" si="1"/>
        <v>50</v>
      </c>
    </row>
    <row r="24" spans="1:6" x14ac:dyDescent="0.2">
      <c r="A24" s="303">
        <v>21</v>
      </c>
      <c r="B24" s="344" t="s">
        <v>134</v>
      </c>
      <c r="C24" s="305" t="s">
        <v>119</v>
      </c>
      <c r="D24" s="306">
        <v>1</v>
      </c>
      <c r="E24" s="307">
        <v>200</v>
      </c>
      <c r="F24" s="302">
        <f t="shared" si="1"/>
        <v>200</v>
      </c>
    </row>
    <row r="25" spans="1:6" ht="25.5" x14ac:dyDescent="0.2">
      <c r="A25" s="303">
        <v>22</v>
      </c>
      <c r="B25" s="344" t="s">
        <v>129</v>
      </c>
      <c r="C25" s="305" t="s">
        <v>121</v>
      </c>
      <c r="D25" s="306">
        <v>1315</v>
      </c>
      <c r="E25" s="307">
        <v>20</v>
      </c>
      <c r="F25" s="302">
        <f t="shared" si="0"/>
        <v>26300</v>
      </c>
    </row>
    <row r="26" spans="1:6" x14ac:dyDescent="0.2">
      <c r="A26" s="303">
        <v>23</v>
      </c>
      <c r="B26" s="344" t="s">
        <v>130</v>
      </c>
      <c r="C26" s="305" t="s">
        <v>119</v>
      </c>
      <c r="D26" s="306">
        <v>8</v>
      </c>
      <c r="E26" s="307">
        <v>500</v>
      </c>
      <c r="F26" s="302">
        <f t="shared" si="0"/>
        <v>4000</v>
      </c>
    </row>
    <row r="27" spans="1:6" x14ac:dyDescent="0.2">
      <c r="A27" s="303">
        <v>24</v>
      </c>
      <c r="B27" s="304" t="s">
        <v>131</v>
      </c>
      <c r="C27" s="305" t="s">
        <v>119</v>
      </c>
      <c r="D27" s="306">
        <v>2</v>
      </c>
      <c r="E27" s="307">
        <v>500</v>
      </c>
      <c r="F27" s="302">
        <f t="shared" si="0"/>
        <v>1000</v>
      </c>
    </row>
    <row r="28" spans="1:6" x14ac:dyDescent="0.2">
      <c r="A28" s="303">
        <v>25</v>
      </c>
      <c r="B28" s="304" t="s">
        <v>132</v>
      </c>
      <c r="C28" s="305" t="s">
        <v>119</v>
      </c>
      <c r="D28" s="306">
        <v>160</v>
      </c>
      <c r="E28" s="307">
        <v>1900</v>
      </c>
      <c r="F28" s="302">
        <f t="shared" si="0"/>
        <v>304000</v>
      </c>
    </row>
    <row r="29" spans="1:6" x14ac:dyDescent="0.2">
      <c r="A29" s="303">
        <v>26</v>
      </c>
      <c r="B29" s="304" t="s">
        <v>133</v>
      </c>
      <c r="C29" s="305" t="s">
        <v>119</v>
      </c>
      <c r="D29" s="306">
        <v>20</v>
      </c>
      <c r="E29" s="307">
        <v>1900</v>
      </c>
      <c r="F29" s="302">
        <f t="shared" si="0"/>
        <v>38000</v>
      </c>
    </row>
    <row r="30" spans="1:6" x14ac:dyDescent="0.2">
      <c r="A30" s="303">
        <v>27</v>
      </c>
      <c r="B30" s="304" t="s">
        <v>152</v>
      </c>
      <c r="C30" s="305" t="s">
        <v>112</v>
      </c>
      <c r="D30" s="306">
        <v>1</v>
      </c>
      <c r="E30" s="307">
        <v>19000</v>
      </c>
      <c r="F30" s="302">
        <f t="shared" si="0"/>
        <v>19000</v>
      </c>
    </row>
    <row r="31" spans="1:6" x14ac:dyDescent="0.2">
      <c r="A31" s="303">
        <v>28</v>
      </c>
      <c r="B31" s="304" t="s">
        <v>153</v>
      </c>
      <c r="C31" s="305" t="s">
        <v>112</v>
      </c>
      <c r="D31" s="306">
        <v>1</v>
      </c>
      <c r="E31" s="307">
        <v>10000</v>
      </c>
      <c r="F31" s="302">
        <f t="shared" si="0"/>
        <v>10000</v>
      </c>
    </row>
    <row r="32" spans="1:6" x14ac:dyDescent="0.2">
      <c r="A32" s="303">
        <v>29</v>
      </c>
      <c r="B32" s="304" t="s">
        <v>136</v>
      </c>
      <c r="C32" s="305" t="s">
        <v>135</v>
      </c>
      <c r="D32" s="306">
        <v>117</v>
      </c>
      <c r="E32" s="307">
        <v>38</v>
      </c>
      <c r="F32" s="302">
        <f t="shared" si="0"/>
        <v>4446</v>
      </c>
    </row>
    <row r="33" spans="1:6" x14ac:dyDescent="0.2">
      <c r="A33" s="303">
        <v>30</v>
      </c>
      <c r="B33" s="304" t="s">
        <v>154</v>
      </c>
      <c r="C33" s="305" t="s">
        <v>135</v>
      </c>
      <c r="D33" s="306">
        <v>703</v>
      </c>
      <c r="E33" s="307">
        <v>60</v>
      </c>
      <c r="F33" s="302">
        <f t="shared" si="0"/>
        <v>42180</v>
      </c>
    </row>
    <row r="34" spans="1:6" x14ac:dyDescent="0.2">
      <c r="A34" s="303">
        <v>31</v>
      </c>
      <c r="B34" s="304" t="s">
        <v>137</v>
      </c>
      <c r="C34" s="305" t="s">
        <v>135</v>
      </c>
      <c r="D34" s="306">
        <v>275</v>
      </c>
      <c r="E34" s="307">
        <v>2.4</v>
      </c>
      <c r="F34" s="302">
        <f t="shared" si="0"/>
        <v>660</v>
      </c>
    </row>
    <row r="35" spans="1:6" x14ac:dyDescent="0.2">
      <c r="A35" s="303">
        <v>32</v>
      </c>
      <c r="B35" s="304" t="s">
        <v>138</v>
      </c>
      <c r="C35" s="305" t="s">
        <v>135</v>
      </c>
      <c r="D35" s="306">
        <v>1925</v>
      </c>
      <c r="E35" s="307">
        <v>2.4</v>
      </c>
      <c r="F35" s="302">
        <f t="shared" si="0"/>
        <v>4620</v>
      </c>
    </row>
    <row r="36" spans="1:6" x14ac:dyDescent="0.2">
      <c r="A36" s="303">
        <v>33</v>
      </c>
      <c r="B36" s="304" t="s">
        <v>139</v>
      </c>
      <c r="C36" s="305" t="s">
        <v>135</v>
      </c>
      <c r="D36" s="306">
        <v>140</v>
      </c>
      <c r="E36" s="307">
        <v>200</v>
      </c>
      <c r="F36" s="302">
        <f t="shared" si="0"/>
        <v>28000</v>
      </c>
    </row>
    <row r="37" spans="1:6" x14ac:dyDescent="0.2">
      <c r="A37" s="303">
        <v>34</v>
      </c>
      <c r="B37" s="304" t="s">
        <v>140</v>
      </c>
      <c r="C37" s="305" t="s">
        <v>119</v>
      </c>
      <c r="D37" s="306">
        <v>5</v>
      </c>
      <c r="E37" s="307">
        <v>437</v>
      </c>
      <c r="F37" s="302">
        <f t="shared" si="0"/>
        <v>2185</v>
      </c>
    </row>
    <row r="38" spans="1:6" x14ac:dyDescent="0.2">
      <c r="A38" s="303">
        <v>35</v>
      </c>
      <c r="B38" s="304" t="s">
        <v>141</v>
      </c>
      <c r="C38" s="305" t="s">
        <v>119</v>
      </c>
      <c r="D38" s="306">
        <v>5</v>
      </c>
      <c r="E38" s="307">
        <v>212</v>
      </c>
      <c r="F38" s="302">
        <f t="shared" si="0"/>
        <v>1060</v>
      </c>
    </row>
    <row r="39" spans="1:6" x14ac:dyDescent="0.2">
      <c r="A39" s="303">
        <v>36</v>
      </c>
      <c r="B39" s="304" t="s">
        <v>155</v>
      </c>
      <c r="C39" s="305" t="s">
        <v>119</v>
      </c>
      <c r="D39" s="306">
        <v>5</v>
      </c>
      <c r="E39" s="307">
        <v>500</v>
      </c>
      <c r="F39" s="302">
        <f t="shared" si="0"/>
        <v>2500</v>
      </c>
    </row>
    <row r="40" spans="1:6" x14ac:dyDescent="0.2">
      <c r="A40" s="303">
        <v>37</v>
      </c>
      <c r="B40" s="304" t="s">
        <v>142</v>
      </c>
      <c r="C40" s="305" t="s">
        <v>119</v>
      </c>
      <c r="D40" s="306">
        <v>1</v>
      </c>
      <c r="E40" s="307">
        <v>1000</v>
      </c>
      <c r="F40" s="302">
        <f t="shared" si="0"/>
        <v>1000</v>
      </c>
    </row>
    <row r="41" spans="1:6" x14ac:dyDescent="0.2">
      <c r="A41" s="303">
        <v>38</v>
      </c>
      <c r="B41" s="304" t="s">
        <v>143</v>
      </c>
      <c r="C41" s="305" t="s">
        <v>119</v>
      </c>
      <c r="D41" s="306">
        <v>14</v>
      </c>
      <c r="E41" s="307">
        <v>1440</v>
      </c>
      <c r="F41" s="302">
        <f t="shared" si="0"/>
        <v>20160</v>
      </c>
    </row>
    <row r="42" spans="1:6" x14ac:dyDescent="0.2">
      <c r="A42" s="303">
        <v>39</v>
      </c>
      <c r="B42" s="304" t="s">
        <v>158</v>
      </c>
      <c r="C42" s="305" t="s">
        <v>119</v>
      </c>
      <c r="D42" s="306">
        <v>4</v>
      </c>
      <c r="E42" s="307">
        <v>4000</v>
      </c>
      <c r="F42" s="302">
        <f t="shared" si="0"/>
        <v>16000</v>
      </c>
    </row>
    <row r="43" spans="1:6" x14ac:dyDescent="0.2">
      <c r="A43" s="303">
        <v>40</v>
      </c>
      <c r="B43" s="304" t="s">
        <v>157</v>
      </c>
      <c r="C43" s="305" t="s">
        <v>119</v>
      </c>
      <c r="D43" s="306">
        <v>10</v>
      </c>
      <c r="E43" s="307">
        <v>4000</v>
      </c>
      <c r="F43" s="302">
        <f t="shared" si="0"/>
        <v>40000</v>
      </c>
    </row>
    <row r="44" spans="1:6" x14ac:dyDescent="0.2">
      <c r="A44" s="303">
        <v>41</v>
      </c>
      <c r="B44" s="304" t="s">
        <v>159</v>
      </c>
      <c r="C44" s="305" t="s">
        <v>160</v>
      </c>
      <c r="D44" s="306">
        <v>3</v>
      </c>
      <c r="E44" s="307">
        <v>1000</v>
      </c>
      <c r="F44" s="302">
        <f t="shared" si="0"/>
        <v>3000</v>
      </c>
    </row>
    <row r="45" spans="1:6" x14ac:dyDescent="0.2">
      <c r="A45" s="303">
        <v>42</v>
      </c>
      <c r="B45" s="304"/>
      <c r="C45" s="305"/>
      <c r="D45" s="306"/>
      <c r="E45" s="307"/>
      <c r="F45" s="302" t="str">
        <f t="shared" si="0"/>
        <v/>
      </c>
    </row>
    <row r="46" spans="1:6" x14ac:dyDescent="0.2">
      <c r="A46" s="303">
        <v>43</v>
      </c>
      <c r="B46" s="304"/>
      <c r="C46" s="305"/>
      <c r="D46" s="306"/>
      <c r="E46" s="307"/>
      <c r="F46" s="302" t="str">
        <f t="shared" si="0"/>
        <v/>
      </c>
    </row>
    <row r="47" spans="1:6" x14ac:dyDescent="0.2">
      <c r="A47" s="303">
        <v>44</v>
      </c>
      <c r="B47" s="304"/>
      <c r="C47" s="305"/>
      <c r="D47" s="306"/>
      <c r="E47" s="307"/>
      <c r="F47" s="302" t="str">
        <f t="shared" si="0"/>
        <v/>
      </c>
    </row>
    <row r="48" spans="1:6" x14ac:dyDescent="0.2">
      <c r="A48" s="303">
        <v>45</v>
      </c>
      <c r="B48" s="304"/>
      <c r="C48" s="305"/>
      <c r="D48" s="306"/>
      <c r="E48" s="307"/>
      <c r="F48" s="302" t="str">
        <f t="shared" si="0"/>
        <v/>
      </c>
    </row>
    <row r="49" spans="1:6" x14ac:dyDescent="0.2">
      <c r="A49" s="303">
        <v>46</v>
      </c>
      <c r="B49" s="304"/>
      <c r="C49" s="305"/>
      <c r="D49" s="306"/>
      <c r="E49" s="307"/>
      <c r="F49" s="302" t="str">
        <f t="shared" si="0"/>
        <v/>
      </c>
    </row>
    <row r="50" spans="1:6" x14ac:dyDescent="0.2">
      <c r="A50" s="303">
        <v>47</v>
      </c>
      <c r="B50" s="304"/>
      <c r="C50" s="305"/>
      <c r="D50" s="306"/>
      <c r="E50" s="307"/>
      <c r="F50" s="302" t="str">
        <f t="shared" si="0"/>
        <v/>
      </c>
    </row>
    <row r="51" spans="1:6" x14ac:dyDescent="0.2">
      <c r="A51" s="303">
        <v>48</v>
      </c>
      <c r="B51" s="304"/>
      <c r="C51" s="305"/>
      <c r="D51" s="306"/>
      <c r="E51" s="307"/>
      <c r="F51" s="302" t="str">
        <f t="shared" si="0"/>
        <v/>
      </c>
    </row>
    <row r="52" spans="1:6" x14ac:dyDescent="0.2">
      <c r="A52" s="303">
        <v>49</v>
      </c>
      <c r="B52" s="304"/>
      <c r="C52" s="305"/>
      <c r="D52" s="306"/>
      <c r="E52" s="307"/>
      <c r="F52" s="302" t="str">
        <f t="shared" si="0"/>
        <v/>
      </c>
    </row>
    <row r="53" spans="1:6" x14ac:dyDescent="0.2">
      <c r="A53" s="303">
        <v>50</v>
      </c>
      <c r="B53" s="304"/>
      <c r="C53" s="305"/>
      <c r="D53" s="306"/>
      <c r="E53" s="307"/>
      <c r="F53" s="302" t="str">
        <f t="shared" si="0"/>
        <v/>
      </c>
    </row>
    <row r="54" spans="1:6" x14ac:dyDescent="0.2">
      <c r="A54" s="303">
        <v>51</v>
      </c>
      <c r="B54" s="304"/>
      <c r="C54" s="305"/>
      <c r="D54" s="306"/>
      <c r="E54" s="307"/>
      <c r="F54" s="302" t="str">
        <f t="shared" si="0"/>
        <v/>
      </c>
    </row>
    <row r="55" spans="1:6" x14ac:dyDescent="0.2">
      <c r="A55" s="303">
        <v>52</v>
      </c>
      <c r="B55" s="304"/>
      <c r="C55" s="305"/>
      <c r="D55" s="306"/>
      <c r="E55" s="307"/>
      <c r="F55" s="302" t="str">
        <f t="shared" si="0"/>
        <v/>
      </c>
    </row>
    <row r="56" spans="1:6" x14ac:dyDescent="0.2">
      <c r="A56" s="303">
        <v>53</v>
      </c>
      <c r="B56" s="304"/>
      <c r="C56" s="305"/>
      <c r="D56" s="306"/>
      <c r="E56" s="307"/>
      <c r="F56" s="302" t="str">
        <f t="shared" si="0"/>
        <v/>
      </c>
    </row>
    <row r="57" spans="1:6" x14ac:dyDescent="0.2">
      <c r="A57" s="303">
        <v>54</v>
      </c>
      <c r="B57" s="304"/>
      <c r="C57" s="305"/>
      <c r="D57" s="306"/>
      <c r="E57" s="307"/>
      <c r="F57" s="302" t="str">
        <f t="shared" si="0"/>
        <v/>
      </c>
    </row>
    <row r="58" spans="1:6" x14ac:dyDescent="0.2">
      <c r="A58" s="303">
        <v>55</v>
      </c>
      <c r="B58" s="304"/>
      <c r="C58" s="305"/>
      <c r="D58" s="306"/>
      <c r="E58" s="307"/>
      <c r="F58" s="302" t="str">
        <f t="shared" si="0"/>
        <v/>
      </c>
    </row>
    <row r="59" spans="1:6" x14ac:dyDescent="0.2">
      <c r="A59" s="303">
        <v>56</v>
      </c>
      <c r="B59" s="304"/>
      <c r="C59" s="305"/>
      <c r="D59" s="306"/>
      <c r="E59" s="307"/>
      <c r="F59" s="302" t="str">
        <f t="shared" si="0"/>
        <v/>
      </c>
    </row>
    <row r="60" spans="1:6" x14ac:dyDescent="0.2">
      <c r="A60" s="303">
        <v>57</v>
      </c>
      <c r="B60" s="304"/>
      <c r="C60" s="305"/>
      <c r="D60" s="306"/>
      <c r="E60" s="307"/>
      <c r="F60" s="302" t="str">
        <f t="shared" si="0"/>
        <v/>
      </c>
    </row>
    <row r="61" spans="1:6" x14ac:dyDescent="0.2">
      <c r="A61" s="303">
        <v>58</v>
      </c>
      <c r="B61" s="304"/>
      <c r="C61" s="305"/>
      <c r="D61" s="306"/>
      <c r="E61" s="307"/>
      <c r="F61" s="302" t="str">
        <f t="shared" si="0"/>
        <v/>
      </c>
    </row>
    <row r="62" spans="1:6" x14ac:dyDescent="0.2">
      <c r="A62" s="303">
        <v>59</v>
      </c>
      <c r="B62" s="304"/>
      <c r="C62" s="305"/>
      <c r="D62" s="306"/>
      <c r="E62" s="307"/>
      <c r="F62" s="302" t="str">
        <f t="shared" si="0"/>
        <v/>
      </c>
    </row>
    <row r="63" spans="1:6" x14ac:dyDescent="0.2">
      <c r="A63" s="303">
        <v>60</v>
      </c>
      <c r="B63" s="304"/>
      <c r="C63" s="305"/>
      <c r="D63" s="306"/>
      <c r="E63" s="307"/>
      <c r="F63" s="302" t="str">
        <f t="shared" si="0"/>
        <v/>
      </c>
    </row>
    <row r="64" spans="1:6" x14ac:dyDescent="0.2">
      <c r="A64" s="303">
        <v>61</v>
      </c>
      <c r="B64" s="304"/>
      <c r="C64" s="305"/>
      <c r="D64" s="306"/>
      <c r="E64" s="307"/>
      <c r="F64" s="302" t="str">
        <f t="shared" si="0"/>
        <v/>
      </c>
    </row>
    <row r="65" spans="1:6" x14ac:dyDescent="0.2">
      <c r="A65" s="303">
        <v>62</v>
      </c>
      <c r="B65" s="304"/>
      <c r="C65" s="305"/>
      <c r="D65" s="306"/>
      <c r="E65" s="307"/>
      <c r="F65" s="302" t="str">
        <f t="shared" si="0"/>
        <v/>
      </c>
    </row>
    <row r="66" spans="1:6" x14ac:dyDescent="0.2">
      <c r="A66" s="303">
        <v>63</v>
      </c>
      <c r="B66" s="304"/>
      <c r="C66" s="305"/>
      <c r="D66" s="306"/>
      <c r="E66" s="307"/>
      <c r="F66" s="302" t="str">
        <f t="shared" si="0"/>
        <v/>
      </c>
    </row>
    <row r="67" spans="1:6" x14ac:dyDescent="0.2">
      <c r="A67" s="303">
        <v>64</v>
      </c>
      <c r="B67" s="304"/>
      <c r="C67" s="305"/>
      <c r="D67" s="306"/>
      <c r="E67" s="307"/>
      <c r="F67" s="302" t="str">
        <f t="shared" si="0"/>
        <v/>
      </c>
    </row>
    <row r="68" spans="1:6" x14ac:dyDescent="0.2">
      <c r="A68" s="303">
        <v>65</v>
      </c>
      <c r="B68" s="304"/>
      <c r="C68" s="305"/>
      <c r="D68" s="306"/>
      <c r="E68" s="307"/>
      <c r="F68" s="302" t="str">
        <f t="shared" ref="F68:F82" si="2">IF(AND(ISNUMBER(D68),ISNUMBER(E68)),D68*E68,"")</f>
        <v/>
      </c>
    </row>
    <row r="69" spans="1:6" x14ac:dyDescent="0.2">
      <c r="A69" s="303">
        <v>66</v>
      </c>
      <c r="B69" s="304"/>
      <c r="C69" s="305"/>
      <c r="D69" s="306"/>
      <c r="E69" s="307"/>
      <c r="F69" s="302" t="str">
        <f t="shared" si="2"/>
        <v/>
      </c>
    </row>
    <row r="70" spans="1:6" x14ac:dyDescent="0.2">
      <c r="A70" s="303">
        <v>67</v>
      </c>
      <c r="B70" s="304"/>
      <c r="C70" s="305"/>
      <c r="D70" s="306"/>
      <c r="E70" s="307"/>
      <c r="F70" s="302" t="str">
        <f t="shared" si="2"/>
        <v/>
      </c>
    </row>
    <row r="71" spans="1:6" x14ac:dyDescent="0.2">
      <c r="A71" s="303">
        <v>68</v>
      </c>
      <c r="B71" s="304"/>
      <c r="C71" s="305"/>
      <c r="D71" s="306"/>
      <c r="E71" s="307"/>
      <c r="F71" s="302" t="str">
        <f t="shared" si="2"/>
        <v/>
      </c>
    </row>
    <row r="72" spans="1:6" x14ac:dyDescent="0.2">
      <c r="A72" s="303">
        <v>69</v>
      </c>
      <c r="B72" s="304"/>
      <c r="C72" s="305"/>
      <c r="D72" s="306"/>
      <c r="E72" s="307"/>
      <c r="F72" s="302" t="str">
        <f t="shared" si="2"/>
        <v/>
      </c>
    </row>
    <row r="73" spans="1:6" x14ac:dyDescent="0.2">
      <c r="A73" s="303">
        <v>70</v>
      </c>
      <c r="B73" s="304"/>
      <c r="C73" s="305"/>
      <c r="D73" s="306"/>
      <c r="E73" s="307"/>
      <c r="F73" s="302" t="str">
        <f t="shared" si="2"/>
        <v/>
      </c>
    </row>
    <row r="74" spans="1:6" x14ac:dyDescent="0.2">
      <c r="A74" s="303">
        <v>71</v>
      </c>
      <c r="B74" s="304"/>
      <c r="C74" s="305"/>
      <c r="D74" s="306"/>
      <c r="E74" s="307"/>
      <c r="F74" s="302" t="str">
        <f t="shared" si="2"/>
        <v/>
      </c>
    </row>
    <row r="75" spans="1:6" x14ac:dyDescent="0.2">
      <c r="A75" s="303">
        <v>72</v>
      </c>
      <c r="B75" s="304"/>
      <c r="C75" s="305"/>
      <c r="D75" s="306"/>
      <c r="E75" s="307"/>
      <c r="F75" s="302" t="str">
        <f t="shared" si="2"/>
        <v/>
      </c>
    </row>
    <row r="76" spans="1:6" x14ac:dyDescent="0.2">
      <c r="A76" s="303">
        <v>73</v>
      </c>
      <c r="B76" s="304"/>
      <c r="C76" s="305"/>
      <c r="D76" s="306"/>
      <c r="E76" s="307"/>
      <c r="F76" s="302" t="str">
        <f t="shared" si="2"/>
        <v/>
      </c>
    </row>
    <row r="77" spans="1:6" x14ac:dyDescent="0.2">
      <c r="A77" s="303">
        <v>74</v>
      </c>
      <c r="B77" s="304"/>
      <c r="C77" s="305"/>
      <c r="D77" s="306"/>
      <c r="E77" s="307"/>
      <c r="F77" s="302" t="str">
        <f t="shared" si="2"/>
        <v/>
      </c>
    </row>
    <row r="78" spans="1:6" x14ac:dyDescent="0.2">
      <c r="A78" s="303">
        <v>75</v>
      </c>
      <c r="B78" s="304"/>
      <c r="C78" s="305"/>
      <c r="D78" s="306"/>
      <c r="E78" s="307"/>
      <c r="F78" s="302" t="str">
        <f t="shared" si="2"/>
        <v/>
      </c>
    </row>
    <row r="79" spans="1:6" x14ac:dyDescent="0.2">
      <c r="A79" s="303">
        <v>76</v>
      </c>
      <c r="B79" s="304"/>
      <c r="C79" s="305"/>
      <c r="D79" s="306"/>
      <c r="E79" s="307"/>
      <c r="F79" s="302" t="str">
        <f t="shared" si="2"/>
        <v/>
      </c>
    </row>
    <row r="80" spans="1:6" x14ac:dyDescent="0.2">
      <c r="A80" s="303">
        <v>77</v>
      </c>
      <c r="B80" s="304"/>
      <c r="C80" s="305"/>
      <c r="D80" s="306"/>
      <c r="E80" s="307"/>
      <c r="F80" s="302" t="str">
        <f t="shared" si="2"/>
        <v/>
      </c>
    </row>
    <row r="81" spans="1:6" x14ac:dyDescent="0.2">
      <c r="A81" s="303">
        <v>78</v>
      </c>
      <c r="B81" s="304"/>
      <c r="C81" s="305"/>
      <c r="D81" s="306"/>
      <c r="E81" s="307"/>
      <c r="F81" s="302" t="str">
        <f t="shared" si="2"/>
        <v/>
      </c>
    </row>
    <row r="82" spans="1:6" x14ac:dyDescent="0.2">
      <c r="A82" s="303">
        <v>79</v>
      </c>
      <c r="B82" s="304"/>
      <c r="C82" s="305"/>
      <c r="D82" s="306"/>
      <c r="E82" s="307"/>
      <c r="F82" s="302" t="str">
        <f t="shared" si="2"/>
        <v/>
      </c>
    </row>
    <row r="83" spans="1:6" x14ac:dyDescent="0.2">
      <c r="A83" s="303">
        <v>80</v>
      </c>
      <c r="B83" s="304"/>
      <c r="C83" s="305"/>
      <c r="D83" s="306"/>
      <c r="E83" s="307"/>
      <c r="F83" s="302" t="str">
        <f>IF(AND(ISNUMBER(D83),ISNUMBER(E83)),D83*E83,"")</f>
        <v/>
      </c>
    </row>
    <row r="84" spans="1:6" x14ac:dyDescent="0.2">
      <c r="A84" s="303">
        <v>81</v>
      </c>
      <c r="B84" s="304"/>
      <c r="C84" s="305"/>
      <c r="D84" s="306"/>
      <c r="E84" s="307"/>
      <c r="F84" s="302" t="str">
        <f t="shared" ref="F84:F99" si="3">IF(AND(ISNUMBER(D84),ISNUMBER(E84)),D84*E84,"")</f>
        <v/>
      </c>
    </row>
    <row r="85" spans="1:6" x14ac:dyDescent="0.2">
      <c r="A85" s="303">
        <v>82</v>
      </c>
      <c r="B85" s="304"/>
      <c r="C85" s="305"/>
      <c r="D85" s="306"/>
      <c r="E85" s="307"/>
      <c r="F85" s="302" t="str">
        <f t="shared" si="3"/>
        <v/>
      </c>
    </row>
    <row r="86" spans="1:6" x14ac:dyDescent="0.2">
      <c r="A86" s="303">
        <v>83</v>
      </c>
      <c r="B86" s="304"/>
      <c r="C86" s="305"/>
      <c r="D86" s="306"/>
      <c r="E86" s="307"/>
      <c r="F86" s="302" t="str">
        <f t="shared" si="3"/>
        <v/>
      </c>
    </row>
    <row r="87" spans="1:6" x14ac:dyDescent="0.2">
      <c r="A87" s="303">
        <v>84</v>
      </c>
      <c r="B87" s="304"/>
      <c r="C87" s="305"/>
      <c r="D87" s="306"/>
      <c r="E87" s="307"/>
      <c r="F87" s="302" t="str">
        <f t="shared" si="3"/>
        <v/>
      </c>
    </row>
    <row r="88" spans="1:6" x14ac:dyDescent="0.2">
      <c r="A88" s="303">
        <v>85</v>
      </c>
      <c r="B88" s="304"/>
      <c r="C88" s="305"/>
      <c r="D88" s="306"/>
      <c r="E88" s="307"/>
      <c r="F88" s="302" t="str">
        <f t="shared" si="3"/>
        <v/>
      </c>
    </row>
    <row r="89" spans="1:6" x14ac:dyDescent="0.2">
      <c r="A89" s="303">
        <v>86</v>
      </c>
      <c r="B89" s="304"/>
      <c r="C89" s="305"/>
      <c r="D89" s="306"/>
      <c r="E89" s="307"/>
      <c r="F89" s="302" t="str">
        <f t="shared" si="3"/>
        <v/>
      </c>
    </row>
    <row r="90" spans="1:6" x14ac:dyDescent="0.2">
      <c r="A90" s="303">
        <v>87</v>
      </c>
      <c r="B90" s="304"/>
      <c r="C90" s="305"/>
      <c r="D90" s="306"/>
      <c r="E90" s="307"/>
      <c r="F90" s="302" t="str">
        <f t="shared" si="3"/>
        <v/>
      </c>
    </row>
    <row r="91" spans="1:6" x14ac:dyDescent="0.2">
      <c r="A91" s="303">
        <v>88</v>
      </c>
      <c r="B91" s="304"/>
      <c r="C91" s="305"/>
      <c r="D91" s="306"/>
      <c r="E91" s="307"/>
      <c r="F91" s="302" t="str">
        <f t="shared" si="3"/>
        <v/>
      </c>
    </row>
    <row r="92" spans="1:6" x14ac:dyDescent="0.2">
      <c r="A92" s="303">
        <v>89</v>
      </c>
      <c r="B92" s="304"/>
      <c r="C92" s="305"/>
      <c r="D92" s="306"/>
      <c r="E92" s="307"/>
      <c r="F92" s="302" t="str">
        <f t="shared" si="3"/>
        <v/>
      </c>
    </row>
    <row r="93" spans="1:6" x14ac:dyDescent="0.2">
      <c r="A93" s="303">
        <v>90</v>
      </c>
      <c r="B93" s="304"/>
      <c r="C93" s="305"/>
      <c r="D93" s="306"/>
      <c r="E93" s="307"/>
      <c r="F93" s="302" t="str">
        <f t="shared" si="3"/>
        <v/>
      </c>
    </row>
    <row r="94" spans="1:6" x14ac:dyDescent="0.2">
      <c r="A94" s="303">
        <v>91</v>
      </c>
      <c r="B94" s="304"/>
      <c r="C94" s="305"/>
      <c r="D94" s="306"/>
      <c r="E94" s="307"/>
      <c r="F94" s="302" t="str">
        <f t="shared" si="3"/>
        <v/>
      </c>
    </row>
    <row r="95" spans="1:6" x14ac:dyDescent="0.2">
      <c r="A95" s="303">
        <v>92</v>
      </c>
      <c r="B95" s="304"/>
      <c r="C95" s="305"/>
      <c r="D95" s="306"/>
      <c r="E95" s="307"/>
      <c r="F95" s="302" t="str">
        <f t="shared" si="3"/>
        <v/>
      </c>
    </row>
    <row r="96" spans="1:6" x14ac:dyDescent="0.2">
      <c r="A96" s="303">
        <v>93</v>
      </c>
      <c r="B96" s="304"/>
      <c r="C96" s="305"/>
      <c r="D96" s="306"/>
      <c r="E96" s="307"/>
      <c r="F96" s="302" t="str">
        <f t="shared" si="3"/>
        <v/>
      </c>
    </row>
    <row r="97" spans="1:6" x14ac:dyDescent="0.2">
      <c r="A97" s="303">
        <v>94</v>
      </c>
      <c r="B97" s="304"/>
      <c r="C97" s="305"/>
      <c r="D97" s="306"/>
      <c r="E97" s="307"/>
      <c r="F97" s="302" t="str">
        <f t="shared" si="3"/>
        <v/>
      </c>
    </row>
    <row r="98" spans="1:6" x14ac:dyDescent="0.2">
      <c r="A98" s="303">
        <v>95</v>
      </c>
      <c r="B98" s="304"/>
      <c r="C98" s="305"/>
      <c r="D98" s="306"/>
      <c r="E98" s="307"/>
      <c r="F98" s="302" t="str">
        <f t="shared" si="3"/>
        <v/>
      </c>
    </row>
    <row r="99" spans="1:6" x14ac:dyDescent="0.2">
      <c r="A99" s="303">
        <v>96</v>
      </c>
      <c r="B99" s="304"/>
      <c r="C99" s="305"/>
      <c r="D99" s="306"/>
      <c r="E99" s="307"/>
      <c r="F99" s="302" t="str">
        <f t="shared" si="3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9"/>
  <sheetViews>
    <sheetView showGridLines="0" showZeros="0" tabSelected="1" view="pageBreakPreview" zoomScale="75" zoomScaleNormal="100" workbookViewId="0">
      <pane ySplit="5" topLeftCell="A31" activePane="bottomLeft" state="frozenSplit"/>
      <selection activeCell="E4" sqref="E4:E26"/>
      <selection pane="bottomLeft" activeCell="G1" sqref="G1:H1"/>
    </sheetView>
  </sheetViews>
  <sheetFormatPr defaultRowHeight="11.25" x14ac:dyDescent="0.2"/>
  <cols>
    <col min="1" max="1" width="3.5703125" style="231" customWidth="1"/>
    <col min="2" max="2" width="30.5703125" style="232" customWidth="1"/>
    <col min="3" max="3" width="6.4257812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4" width="11.42578125" style="227" customWidth="1"/>
    <col min="15" max="15" width="3.5703125" style="231" customWidth="1"/>
    <col min="16" max="16" width="30.85546875" style="232" customWidth="1"/>
    <col min="17" max="17" width="6.42578125" style="233" customWidth="1"/>
    <col min="18" max="18" width="6.85546875" style="231" customWidth="1"/>
    <col min="19" max="19" width="11.42578125" style="234" customWidth="1"/>
    <col min="20" max="20" width="11.42578125" style="235" customWidth="1"/>
    <col min="21" max="28" width="11.42578125" style="227" customWidth="1"/>
    <col min="29" max="29" width="3.5703125" style="231" customWidth="1"/>
    <col min="30" max="30" width="30.5703125" style="232" customWidth="1"/>
    <col min="31" max="31" width="6.42578125" style="233" customWidth="1"/>
    <col min="32" max="32" width="6.85546875" style="231" customWidth="1"/>
    <col min="33" max="33" width="11.42578125" style="234" customWidth="1"/>
    <col min="34" max="34" width="11.42578125" style="235" customWidth="1"/>
    <col min="35" max="46" width="11.42578125" style="227" customWidth="1"/>
    <col min="47" max="16384" width="9.140625" style="227"/>
  </cols>
  <sheetData>
    <row r="1" spans="1:46" ht="12" customHeight="1" thickTop="1" x14ac:dyDescent="0.2">
      <c r="A1" s="224" t="s">
        <v>0</v>
      </c>
      <c r="B1" s="289"/>
      <c r="C1" s="289"/>
      <c r="D1" s="290"/>
      <c r="E1" s="358" t="s">
        <v>99</v>
      </c>
      <c r="F1" s="359"/>
      <c r="G1" s="369" t="s">
        <v>161</v>
      </c>
      <c r="H1" s="370"/>
      <c r="I1" s="366" t="s">
        <v>164</v>
      </c>
      <c r="J1" s="367"/>
      <c r="K1" s="349" t="s">
        <v>166</v>
      </c>
      <c r="L1" s="350"/>
      <c r="M1" s="349" t="s">
        <v>1</v>
      </c>
      <c r="N1" s="350"/>
      <c r="O1" s="353" t="s">
        <v>0</v>
      </c>
      <c r="P1" s="289"/>
      <c r="Q1" s="289"/>
      <c r="R1" s="290"/>
      <c r="S1" s="358" t="s">
        <v>99</v>
      </c>
      <c r="T1" s="359"/>
      <c r="U1" s="349" t="s">
        <v>1</v>
      </c>
      <c r="V1" s="350"/>
      <c r="W1" s="349" t="s">
        <v>1</v>
      </c>
      <c r="X1" s="350"/>
      <c r="Y1" s="349" t="s">
        <v>1</v>
      </c>
      <c r="Z1" s="350"/>
      <c r="AA1" s="349" t="s">
        <v>1</v>
      </c>
      <c r="AB1" s="350"/>
      <c r="AC1" s="353" t="s">
        <v>0</v>
      </c>
      <c r="AD1" s="289"/>
      <c r="AE1" s="289"/>
      <c r="AF1" s="290"/>
      <c r="AG1" s="358" t="s">
        <v>99</v>
      </c>
      <c r="AH1" s="359"/>
      <c r="AI1" s="349" t="s">
        <v>1</v>
      </c>
      <c r="AJ1" s="350"/>
      <c r="AK1" s="349" t="s">
        <v>1</v>
      </c>
      <c r="AL1" s="350"/>
      <c r="AM1" s="349" t="s">
        <v>1</v>
      </c>
      <c r="AN1" s="350"/>
      <c r="AO1" s="349" t="s">
        <v>1</v>
      </c>
      <c r="AP1" s="350"/>
      <c r="AQ1" s="347" t="s">
        <v>1</v>
      </c>
      <c r="AR1" s="226"/>
      <c r="AS1" s="225" t="s">
        <v>1</v>
      </c>
      <c r="AT1" s="226"/>
    </row>
    <row r="2" spans="1:46" x14ac:dyDescent="0.2">
      <c r="A2" s="193" t="s">
        <v>12</v>
      </c>
      <c r="B2" s="291"/>
      <c r="C2" s="291"/>
      <c r="D2" s="292"/>
      <c r="E2" s="360"/>
      <c r="F2" s="361"/>
      <c r="G2" s="371" t="s">
        <v>162</v>
      </c>
      <c r="H2" s="372"/>
      <c r="I2" s="393" t="s">
        <v>165</v>
      </c>
      <c r="J2" s="368"/>
      <c r="K2" s="395" t="s">
        <v>167</v>
      </c>
      <c r="L2" s="394"/>
      <c r="M2" s="351" t="s">
        <v>1</v>
      </c>
      <c r="N2" s="352"/>
      <c r="O2" s="354" t="s">
        <v>12</v>
      </c>
      <c r="P2" s="291"/>
      <c r="Q2" s="291"/>
      <c r="R2" s="292"/>
      <c r="S2" s="360"/>
      <c r="T2" s="361"/>
      <c r="U2" s="351" t="s">
        <v>1</v>
      </c>
      <c r="V2" s="352"/>
      <c r="W2" s="351" t="s">
        <v>1</v>
      </c>
      <c r="X2" s="352"/>
      <c r="Y2" s="351" t="s">
        <v>1</v>
      </c>
      <c r="Z2" s="352"/>
      <c r="AA2" s="351" t="s">
        <v>1</v>
      </c>
      <c r="AB2" s="352"/>
      <c r="AC2" s="354" t="s">
        <v>12</v>
      </c>
      <c r="AD2" s="291"/>
      <c r="AE2" s="291"/>
      <c r="AF2" s="292"/>
      <c r="AG2" s="360"/>
      <c r="AH2" s="361"/>
      <c r="AI2" s="351" t="s">
        <v>1</v>
      </c>
      <c r="AJ2" s="352"/>
      <c r="AK2" s="351" t="s">
        <v>1</v>
      </c>
      <c r="AL2" s="352"/>
      <c r="AM2" s="351" t="s">
        <v>1</v>
      </c>
      <c r="AN2" s="352"/>
      <c r="AO2" s="351" t="s">
        <v>1</v>
      </c>
      <c r="AP2" s="352"/>
      <c r="AQ2" s="348" t="s">
        <v>1</v>
      </c>
      <c r="AR2" s="229"/>
      <c r="AS2" s="228" t="s">
        <v>1</v>
      </c>
      <c r="AT2" s="229"/>
    </row>
    <row r="3" spans="1:46" x14ac:dyDescent="0.2">
      <c r="A3" s="193" t="s">
        <v>144</v>
      </c>
      <c r="B3" s="291"/>
      <c r="C3" s="291"/>
      <c r="D3" s="292"/>
      <c r="E3" s="360"/>
      <c r="F3" s="361"/>
      <c r="G3" s="371" t="s">
        <v>163</v>
      </c>
      <c r="H3" s="373"/>
      <c r="I3" s="371" t="s">
        <v>163</v>
      </c>
      <c r="J3" s="373"/>
      <c r="K3" s="371" t="s">
        <v>163</v>
      </c>
      <c r="L3" s="373"/>
      <c r="M3" s="351"/>
      <c r="N3" s="352"/>
      <c r="O3" s="193" t="s">
        <v>110</v>
      </c>
      <c r="P3" s="291"/>
      <c r="Q3" s="291"/>
      <c r="R3" s="292"/>
      <c r="S3" s="360"/>
      <c r="T3" s="361"/>
      <c r="U3" s="351"/>
      <c r="V3" s="352"/>
      <c r="W3" s="351"/>
      <c r="X3" s="352"/>
      <c r="Y3" s="351"/>
      <c r="Z3" s="352"/>
      <c r="AA3" s="351"/>
      <c r="AB3" s="352"/>
      <c r="AC3" s="193" t="s">
        <v>110</v>
      </c>
      <c r="AD3" s="291"/>
      <c r="AE3" s="291"/>
      <c r="AF3" s="292"/>
      <c r="AG3" s="360"/>
      <c r="AH3" s="361"/>
      <c r="AI3" s="351"/>
      <c r="AJ3" s="352"/>
      <c r="AK3" s="351"/>
      <c r="AL3" s="352"/>
      <c r="AM3" s="351"/>
      <c r="AN3" s="352"/>
      <c r="AO3" s="351"/>
      <c r="AP3" s="352"/>
      <c r="AQ3" s="348"/>
      <c r="AR3" s="229"/>
      <c r="AS3" s="228"/>
      <c r="AT3" s="229"/>
    </row>
    <row r="4" spans="1:46" ht="12" thickBot="1" x14ac:dyDescent="0.25">
      <c r="A4" s="193"/>
      <c r="B4" s="291"/>
      <c r="C4" s="291"/>
      <c r="D4" s="292"/>
      <c r="E4" s="293"/>
      <c r="F4" s="294"/>
      <c r="G4" s="364"/>
      <c r="H4" s="365"/>
      <c r="I4" s="362"/>
      <c r="J4" s="363"/>
      <c r="K4" s="351"/>
      <c r="L4" s="352"/>
      <c r="M4" s="351" t="s">
        <v>1</v>
      </c>
      <c r="N4" s="352"/>
      <c r="O4" s="354"/>
      <c r="P4" s="291"/>
      <c r="Q4" s="291"/>
      <c r="R4" s="292"/>
      <c r="S4" s="293"/>
      <c r="T4" s="294"/>
      <c r="U4" s="351" t="s">
        <v>1</v>
      </c>
      <c r="V4" s="352"/>
      <c r="W4" s="351" t="s">
        <v>1</v>
      </c>
      <c r="X4" s="352"/>
      <c r="Y4" s="351" t="s">
        <v>1</v>
      </c>
      <c r="Z4" s="352"/>
      <c r="AA4" s="351" t="s">
        <v>1</v>
      </c>
      <c r="AB4" s="352"/>
      <c r="AC4" s="354"/>
      <c r="AD4" s="291"/>
      <c r="AE4" s="291"/>
      <c r="AF4" s="292"/>
      <c r="AG4" s="293"/>
      <c r="AH4" s="294"/>
      <c r="AI4" s="351" t="s">
        <v>1</v>
      </c>
      <c r="AJ4" s="352"/>
      <c r="AK4" s="351" t="s">
        <v>1</v>
      </c>
      <c r="AL4" s="352"/>
      <c r="AM4" s="351" t="s">
        <v>1</v>
      </c>
      <c r="AN4" s="352"/>
      <c r="AO4" s="351" t="s">
        <v>1</v>
      </c>
      <c r="AP4" s="352"/>
      <c r="AQ4" s="348" t="s">
        <v>1</v>
      </c>
      <c r="AR4" s="229"/>
      <c r="AS4" s="228" t="s">
        <v>1</v>
      </c>
      <c r="AT4" s="229"/>
    </row>
    <row r="5" spans="1:46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346" t="s">
        <v>6</v>
      </c>
      <c r="H5" s="298" t="s">
        <v>7</v>
      </c>
      <c r="I5" s="346" t="s">
        <v>6</v>
      </c>
      <c r="J5" s="298" t="s">
        <v>7</v>
      </c>
      <c r="K5" s="346" t="s">
        <v>6</v>
      </c>
      <c r="L5" s="298" t="s">
        <v>7</v>
      </c>
      <c r="M5" s="346" t="s">
        <v>6</v>
      </c>
      <c r="N5" s="298" t="s">
        <v>7</v>
      </c>
      <c r="O5" s="355" t="s">
        <v>2</v>
      </c>
      <c r="P5" s="142" t="s">
        <v>3</v>
      </c>
      <c r="Q5" s="142" t="s">
        <v>4</v>
      </c>
      <c r="R5" s="143" t="s">
        <v>5</v>
      </c>
      <c r="S5" s="237" t="s">
        <v>100</v>
      </c>
      <c r="T5" s="239" t="s">
        <v>101</v>
      </c>
      <c r="U5" s="346" t="s">
        <v>6</v>
      </c>
      <c r="V5" s="298" t="s">
        <v>7</v>
      </c>
      <c r="W5" s="346" t="s">
        <v>6</v>
      </c>
      <c r="X5" s="298" t="s">
        <v>7</v>
      </c>
      <c r="Y5" s="346" t="s">
        <v>6</v>
      </c>
      <c r="Z5" s="298" t="s">
        <v>7</v>
      </c>
      <c r="AA5" s="346" t="s">
        <v>6</v>
      </c>
      <c r="AB5" s="298" t="s">
        <v>7</v>
      </c>
      <c r="AC5" s="355" t="s">
        <v>2</v>
      </c>
      <c r="AD5" s="142" t="s">
        <v>3</v>
      </c>
      <c r="AE5" s="142" t="s">
        <v>4</v>
      </c>
      <c r="AF5" s="143" t="s">
        <v>5</v>
      </c>
      <c r="AG5" s="237" t="s">
        <v>100</v>
      </c>
      <c r="AH5" s="239" t="s">
        <v>101</v>
      </c>
      <c r="AI5" s="346" t="s">
        <v>6</v>
      </c>
      <c r="AJ5" s="298" t="s">
        <v>7</v>
      </c>
      <c r="AK5" s="346" t="s">
        <v>6</v>
      </c>
      <c r="AL5" s="298" t="s">
        <v>7</v>
      </c>
      <c r="AM5" s="346" t="s">
        <v>6</v>
      </c>
      <c r="AN5" s="298" t="s">
        <v>7</v>
      </c>
      <c r="AO5" s="346" t="s">
        <v>6</v>
      </c>
      <c r="AP5" s="298" t="s">
        <v>7</v>
      </c>
      <c r="AQ5" s="298" t="s">
        <v>6</v>
      </c>
      <c r="AR5" s="298" t="s">
        <v>7</v>
      </c>
      <c r="AS5" s="298" t="s">
        <v>6</v>
      </c>
      <c r="AT5" s="298" t="s">
        <v>7</v>
      </c>
    </row>
    <row r="6" spans="1:46" s="230" customFormat="1" ht="24" customHeight="1" x14ac:dyDescent="0.2">
      <c r="A6" s="145">
        <f>IF(B7="","",1)</f>
        <v>1</v>
      </c>
      <c r="B6" s="295" t="str">
        <f>IF(ISBLANK('Item List'!B4),"",'Item List'!B4)</f>
        <v>TRAFFIC CONTROL AND PROTECTION, SPECIAL</v>
      </c>
      <c r="C6" s="295" t="str">
        <f>IF(ISBLANK('Item List'!C4),"",'Item List'!C4)</f>
        <v>LSUM</v>
      </c>
      <c r="D6" s="296">
        <f>IF(ISBLANK('Item List'!D4),0,'Item List'!D4)</f>
        <v>1</v>
      </c>
      <c r="E6" s="146">
        <f>IF(ISBLANK('Item List'!E4),0,'Item List'!E4)</f>
        <v>10000</v>
      </c>
      <c r="F6" s="146">
        <f>IF(AND(ISNUMBER($D6),ISNUMBER(E6)),$D6*E6,0)</f>
        <v>10000</v>
      </c>
      <c r="G6" s="168">
        <v>49000</v>
      </c>
      <c r="H6" s="103">
        <f>IF(AND(ISNUMBER($D6),ISNUMBER(G6)),$D6*G6,0)</f>
        <v>49000</v>
      </c>
      <c r="I6" s="169">
        <v>7500</v>
      </c>
      <c r="J6" s="103">
        <f t="shared" ref="J6:J29" si="0">IF(AND(ISNUMBER($D6),ISNUMBER(I6)),$D6*I6,0)</f>
        <v>7500</v>
      </c>
      <c r="K6" s="169">
        <v>32500</v>
      </c>
      <c r="L6" s="103">
        <f t="shared" ref="L6:L29" si="1">IF(AND(ISNUMBER($D6),ISNUMBER(K6)),$D6*K6,0)</f>
        <v>32500</v>
      </c>
      <c r="M6" s="169"/>
      <c r="N6" s="103">
        <f t="shared" ref="N6:N29" si="2">IF(AND(ISNUMBER($D6),ISNUMBER(M6)),$D6*M6,0)</f>
        <v>0</v>
      </c>
      <c r="O6" s="145">
        <f>IF(P7="","",1)</f>
        <v>1</v>
      </c>
      <c r="P6" s="295" t="str">
        <f>IF(ISBLANK('Item List'!B4),"",'Item List'!B4)</f>
        <v>TRAFFIC CONTROL AND PROTECTION, SPECIAL</v>
      </c>
      <c r="Q6" s="295" t="str">
        <f>IF(ISBLANK('Item List'!C4),"",'Item List'!C4)</f>
        <v>LSUM</v>
      </c>
      <c r="R6" s="296">
        <f>IF(ISBLANK('Item List'!D4),0,'Item List'!D4)</f>
        <v>1</v>
      </c>
      <c r="S6" s="146">
        <f>IF(ISBLANK('Item List'!E4),0,'Item List'!E4)</f>
        <v>10000</v>
      </c>
      <c r="T6" s="146">
        <f t="shared" ref="T6:T29" si="3">IF(AND(ISNUMBER($D6),ISNUMBER(S6)),$D6*S6,0)</f>
        <v>10000</v>
      </c>
      <c r="U6" s="169"/>
      <c r="V6" s="103">
        <f t="shared" ref="V6:X29" si="4">IF(AND(ISNUMBER($D6),ISNUMBER(U6)),$D6*U6,0)</f>
        <v>0</v>
      </c>
      <c r="W6" s="169"/>
      <c r="X6" s="103">
        <f t="shared" si="4"/>
        <v>0</v>
      </c>
      <c r="Y6" s="169"/>
      <c r="Z6" s="103">
        <f t="shared" ref="Z6:Z29" si="5">IF(AND(ISNUMBER($D6),ISNUMBER(Y6)),$D6*Y6,0)</f>
        <v>0</v>
      </c>
      <c r="AA6" s="169"/>
      <c r="AB6" s="103">
        <f t="shared" ref="AB6:AB29" si="6">IF(AND(ISNUMBER($D6),ISNUMBER(AA6)),$D6*AA6,0)</f>
        <v>0</v>
      </c>
      <c r="AC6" s="145">
        <f>IF(AD7="","",1)</f>
        <v>1</v>
      </c>
      <c r="AD6" s="295" t="str">
        <f>IF(ISBLANK('Item List'!B4),"",'Item List'!B4)</f>
        <v>TRAFFIC CONTROL AND PROTECTION, SPECIAL</v>
      </c>
      <c r="AE6" s="295" t="str">
        <f>IF(ISBLANK('Item List'!C4),"",'Item List'!C4)</f>
        <v>LSUM</v>
      </c>
      <c r="AF6" s="296">
        <f>IF(ISBLANK('Item List'!D4),0,'Item List'!D4)</f>
        <v>1</v>
      </c>
      <c r="AG6" s="146">
        <f>IF(ISBLANK('Item List'!E4),0,'Item List'!E4)</f>
        <v>10000</v>
      </c>
      <c r="AH6" s="146">
        <f>IF(AND(ISNUMBER($D6),ISNUMBER(AG6)),$D6*AG6,0)</f>
        <v>10000</v>
      </c>
      <c r="AI6" s="169"/>
      <c r="AJ6" s="103">
        <f t="shared" ref="AJ6:AJ29" si="7">IF(AND(ISNUMBER($D6),ISNUMBER(AI6)),$D6*AI6,0)</f>
        <v>0</v>
      </c>
      <c r="AK6" s="169"/>
      <c r="AL6" s="103">
        <f t="shared" ref="AL6:AL29" si="8">IF(AND(ISNUMBER($D6),ISNUMBER(AK6)),$D6*AK6,0)</f>
        <v>0</v>
      </c>
      <c r="AM6" s="169"/>
      <c r="AN6" s="103">
        <f t="shared" ref="AN6:AN29" si="9">IF(AND(ISNUMBER($D6),ISNUMBER(AM6)),$D6*AM6,0)</f>
        <v>0</v>
      </c>
      <c r="AO6" s="169"/>
      <c r="AP6" s="103">
        <f t="shared" ref="AP6:AP29" si="10">IF(AND(ISNUMBER($D6),ISNUMBER(AO6)),$D6*AO6,0)</f>
        <v>0</v>
      </c>
      <c r="AQ6" s="169"/>
      <c r="AR6" s="103">
        <f t="shared" ref="AR6:AR29" si="11">IF(AND(ISNUMBER($D6),ISNUMBER(AQ6)),$D6*AQ6,0)</f>
        <v>0</v>
      </c>
      <c r="AS6" s="169"/>
      <c r="AT6" s="103">
        <f t="shared" ref="AT6:AT29" si="12">IF(AND(ISNUMBER($D6),ISNUMBER(AS6)),$D6*AS6,0)</f>
        <v>0</v>
      </c>
    </row>
    <row r="7" spans="1:46" s="230" customFormat="1" ht="24" customHeight="1" x14ac:dyDescent="0.2">
      <c r="A7" s="145">
        <f>IF(B7="","",A6+1)</f>
        <v>2</v>
      </c>
      <c r="B7" s="295" t="str">
        <f>IF(ISBLANK('Item List'!B5),"",'Item List'!B5)</f>
        <v>DEBRIS REMOVAL</v>
      </c>
      <c r="C7" s="295" t="str">
        <f>IF(ISBLANK('Item List'!C5),"",'Item List'!C5)</f>
        <v>LSUM</v>
      </c>
      <c r="D7" s="296">
        <f>IF(ISBLANK('Item List'!D5),0,'Item List'!D5)</f>
        <v>1</v>
      </c>
      <c r="E7" s="146">
        <f>IF(ISBLANK('Item List'!E5),0,'Item List'!E5)</f>
        <v>10000</v>
      </c>
      <c r="F7" s="146">
        <f t="shared" ref="F7:H29" si="13">IF(AND(ISNUMBER($D7),ISNUMBER(E7)),$D7*E7,0)</f>
        <v>10000</v>
      </c>
      <c r="G7" s="168">
        <v>2900</v>
      </c>
      <c r="H7" s="103">
        <f t="shared" si="13"/>
        <v>2900</v>
      </c>
      <c r="I7" s="169">
        <v>1000</v>
      </c>
      <c r="J7" s="103">
        <f t="shared" si="0"/>
        <v>1000</v>
      </c>
      <c r="K7" s="169">
        <v>19500</v>
      </c>
      <c r="L7" s="103">
        <f t="shared" si="1"/>
        <v>19500</v>
      </c>
      <c r="M7" s="169"/>
      <c r="N7" s="103">
        <f t="shared" si="2"/>
        <v>0</v>
      </c>
      <c r="O7" s="145">
        <f>IF(P7="","",O6+1)</f>
        <v>2</v>
      </c>
      <c r="P7" s="295" t="str">
        <f>IF(ISBLANK('Item List'!B5),"",'Item List'!B5)</f>
        <v>DEBRIS REMOVAL</v>
      </c>
      <c r="Q7" s="295" t="str">
        <f>IF(ISBLANK('Item List'!C5),"",'Item List'!C5)</f>
        <v>LSUM</v>
      </c>
      <c r="R7" s="296">
        <f>IF(ISBLANK('Item List'!D5),0,'Item List'!D5)</f>
        <v>1</v>
      </c>
      <c r="S7" s="146">
        <f>IF(ISBLANK('Item List'!E5),0,'Item List'!E5)</f>
        <v>10000</v>
      </c>
      <c r="T7" s="146">
        <f t="shared" si="3"/>
        <v>10000</v>
      </c>
      <c r="U7" s="169"/>
      <c r="V7" s="103">
        <f t="shared" si="4"/>
        <v>0</v>
      </c>
      <c r="W7" s="169"/>
      <c r="X7" s="103">
        <f t="shared" si="4"/>
        <v>0</v>
      </c>
      <c r="Y7" s="169"/>
      <c r="Z7" s="103">
        <f t="shared" si="5"/>
        <v>0</v>
      </c>
      <c r="AA7" s="169"/>
      <c r="AB7" s="103">
        <f t="shared" si="6"/>
        <v>0</v>
      </c>
      <c r="AC7" s="145">
        <f>IF(AD7="","",AC6+1)</f>
        <v>2</v>
      </c>
      <c r="AD7" s="295" t="str">
        <f>IF(ISBLANK('Item List'!B5),"",'Item List'!B5)</f>
        <v>DEBRIS REMOVAL</v>
      </c>
      <c r="AE7" s="295" t="str">
        <f>IF(ISBLANK('Item List'!C5),"",'Item List'!C5)</f>
        <v>LSUM</v>
      </c>
      <c r="AF7" s="296">
        <f>IF(ISBLANK('Item List'!D5),0,'Item List'!D5)</f>
        <v>1</v>
      </c>
      <c r="AG7" s="146">
        <f>IF(ISBLANK('Item List'!E5),0,'Item List'!E5)</f>
        <v>10000</v>
      </c>
      <c r="AH7" s="146">
        <f t="shared" ref="AH7:AH29" si="14">IF(AND(ISNUMBER($D7),ISNUMBER(AG7)),$D7*AG7,0)</f>
        <v>10000</v>
      </c>
      <c r="AI7" s="169"/>
      <c r="AJ7" s="103">
        <f t="shared" si="7"/>
        <v>0</v>
      </c>
      <c r="AK7" s="169"/>
      <c r="AL7" s="103">
        <f t="shared" si="8"/>
        <v>0</v>
      </c>
      <c r="AM7" s="169"/>
      <c r="AN7" s="103">
        <f t="shared" si="9"/>
        <v>0</v>
      </c>
      <c r="AO7" s="169"/>
      <c r="AP7" s="103">
        <f t="shared" si="10"/>
        <v>0</v>
      </c>
      <c r="AQ7" s="169"/>
      <c r="AR7" s="103">
        <f t="shared" si="11"/>
        <v>0</v>
      </c>
      <c r="AS7" s="169"/>
      <c r="AT7" s="103">
        <f t="shared" si="12"/>
        <v>0</v>
      </c>
    </row>
    <row r="8" spans="1:46" s="230" customFormat="1" ht="24" customHeight="1" x14ac:dyDescent="0.2">
      <c r="A8" s="145">
        <f t="shared" ref="A8:A29" si="15">IF(B8="","",A7+1)</f>
        <v>3</v>
      </c>
      <c r="B8" s="295" t="str">
        <f>IF(ISBLANK('Item List'!B6),"",'Item List'!B6)</f>
        <v>GEOCOMPOSITE WALL DRAIN</v>
      </c>
      <c r="C8" s="295" t="str">
        <f>IF(ISBLANK('Item List'!C6),"",'Item List'!C6)</f>
        <v>SQ YD</v>
      </c>
      <c r="D8" s="296">
        <f>IF(ISBLANK('Item List'!D6),0,'Item List'!D6)</f>
        <v>37</v>
      </c>
      <c r="E8" s="146">
        <f>IF(ISBLANK('Item List'!E6),0,'Item List'!E6)</f>
        <v>50</v>
      </c>
      <c r="F8" s="146">
        <f t="shared" si="13"/>
        <v>1850</v>
      </c>
      <c r="G8" s="168">
        <v>25</v>
      </c>
      <c r="H8" s="103">
        <f t="shared" si="13"/>
        <v>925</v>
      </c>
      <c r="I8" s="169">
        <v>10</v>
      </c>
      <c r="J8" s="103">
        <f t="shared" si="0"/>
        <v>370</v>
      </c>
      <c r="K8" s="169">
        <v>110</v>
      </c>
      <c r="L8" s="103">
        <f t="shared" si="1"/>
        <v>4070</v>
      </c>
      <c r="M8" s="169"/>
      <c r="N8" s="103">
        <f t="shared" si="2"/>
        <v>0</v>
      </c>
      <c r="O8" s="145">
        <f t="shared" ref="O8:O29" si="16">IF(P8="","",O7+1)</f>
        <v>3</v>
      </c>
      <c r="P8" s="295" t="str">
        <f>IF(ISBLANK('Item List'!B6),"",'Item List'!B6)</f>
        <v>GEOCOMPOSITE WALL DRAIN</v>
      </c>
      <c r="Q8" s="295" t="str">
        <f>IF(ISBLANK('Item List'!C6),"",'Item List'!C6)</f>
        <v>SQ YD</v>
      </c>
      <c r="R8" s="296">
        <f>IF(ISBLANK('Item List'!D6),0,'Item List'!D6)</f>
        <v>37</v>
      </c>
      <c r="S8" s="146">
        <f>IF(ISBLANK('Item List'!E6),0,'Item List'!E6)</f>
        <v>50</v>
      </c>
      <c r="T8" s="146">
        <f t="shared" si="3"/>
        <v>1850</v>
      </c>
      <c r="U8" s="169"/>
      <c r="V8" s="103">
        <f t="shared" si="4"/>
        <v>0</v>
      </c>
      <c r="W8" s="169"/>
      <c r="X8" s="103">
        <f t="shared" si="4"/>
        <v>0</v>
      </c>
      <c r="Y8" s="169"/>
      <c r="Z8" s="103">
        <f t="shared" si="5"/>
        <v>0</v>
      </c>
      <c r="AA8" s="169"/>
      <c r="AB8" s="103">
        <f t="shared" si="6"/>
        <v>0</v>
      </c>
      <c r="AC8" s="145">
        <f t="shared" ref="AC8:AC29" si="17">IF(AD8="","",AC7+1)</f>
        <v>3</v>
      </c>
      <c r="AD8" s="295" t="str">
        <f>IF(ISBLANK('Item List'!B6),"",'Item List'!B6)</f>
        <v>GEOCOMPOSITE WALL DRAIN</v>
      </c>
      <c r="AE8" s="295" t="str">
        <f>IF(ISBLANK('Item List'!C6),"",'Item List'!C6)</f>
        <v>SQ YD</v>
      </c>
      <c r="AF8" s="296">
        <f>IF(ISBLANK('Item List'!D6),0,'Item List'!D6)</f>
        <v>37</v>
      </c>
      <c r="AG8" s="146">
        <f>IF(ISBLANK('Item List'!E6),0,'Item List'!E6)</f>
        <v>50</v>
      </c>
      <c r="AH8" s="146">
        <f t="shared" si="14"/>
        <v>1850</v>
      </c>
      <c r="AI8" s="169"/>
      <c r="AJ8" s="103">
        <f t="shared" si="7"/>
        <v>0</v>
      </c>
      <c r="AK8" s="169"/>
      <c r="AL8" s="103">
        <f t="shared" si="8"/>
        <v>0</v>
      </c>
      <c r="AM8" s="169"/>
      <c r="AN8" s="103">
        <f t="shared" si="9"/>
        <v>0</v>
      </c>
      <c r="AO8" s="169"/>
      <c r="AP8" s="103">
        <f t="shared" si="10"/>
        <v>0</v>
      </c>
      <c r="AQ8" s="169"/>
      <c r="AR8" s="103">
        <f t="shared" si="11"/>
        <v>0</v>
      </c>
      <c r="AS8" s="169"/>
      <c r="AT8" s="103">
        <f t="shared" si="12"/>
        <v>0</v>
      </c>
    </row>
    <row r="9" spans="1:46" s="230" customFormat="1" ht="24" customHeight="1" x14ac:dyDescent="0.2">
      <c r="A9" s="145">
        <f t="shared" si="15"/>
        <v>4</v>
      </c>
      <c r="B9" s="295" t="str">
        <f>IF(ISBLANK('Item List'!B7),"",'Item List'!B7)</f>
        <v>MASONRY WALL CONSTRUCTION</v>
      </c>
      <c r="C9" s="295" t="str">
        <f>IF(ISBLANK('Item List'!C7),"",'Item List'!C7)</f>
        <v>SQ FT</v>
      </c>
      <c r="D9" s="296">
        <f>IF(ISBLANK('Item List'!D7),0,'Item List'!D7)</f>
        <v>270</v>
      </c>
      <c r="E9" s="146">
        <f>IF(ISBLANK('Item List'!E7),0,'Item List'!E7)</f>
        <v>30</v>
      </c>
      <c r="F9" s="146">
        <f t="shared" si="13"/>
        <v>8100</v>
      </c>
      <c r="G9" s="168">
        <v>84</v>
      </c>
      <c r="H9" s="103">
        <f t="shared" si="13"/>
        <v>22680</v>
      </c>
      <c r="I9" s="169">
        <v>100</v>
      </c>
      <c r="J9" s="103">
        <f t="shared" si="0"/>
        <v>27000</v>
      </c>
      <c r="K9" s="169">
        <v>100</v>
      </c>
      <c r="L9" s="103">
        <f t="shared" si="1"/>
        <v>27000</v>
      </c>
      <c r="M9" s="169"/>
      <c r="N9" s="103">
        <f t="shared" si="2"/>
        <v>0</v>
      </c>
      <c r="O9" s="145">
        <f t="shared" si="16"/>
        <v>4</v>
      </c>
      <c r="P9" s="295" t="str">
        <f>IF(ISBLANK('Item List'!B7),"",'Item List'!B7)</f>
        <v>MASONRY WALL CONSTRUCTION</v>
      </c>
      <c r="Q9" s="295" t="str">
        <f>IF(ISBLANK('Item List'!C7),"",'Item List'!C7)</f>
        <v>SQ FT</v>
      </c>
      <c r="R9" s="296">
        <f>IF(ISBLANK('Item List'!D7),0,'Item List'!D7)</f>
        <v>270</v>
      </c>
      <c r="S9" s="146">
        <f>IF(ISBLANK('Item List'!E7),0,'Item List'!E7)</f>
        <v>30</v>
      </c>
      <c r="T9" s="146">
        <f t="shared" si="3"/>
        <v>8100</v>
      </c>
      <c r="U9" s="169"/>
      <c r="V9" s="103">
        <f t="shared" si="4"/>
        <v>0</v>
      </c>
      <c r="W9" s="169"/>
      <c r="X9" s="103">
        <f t="shared" si="4"/>
        <v>0</v>
      </c>
      <c r="Y9" s="169"/>
      <c r="Z9" s="103">
        <f t="shared" si="5"/>
        <v>0</v>
      </c>
      <c r="AA9" s="169"/>
      <c r="AB9" s="103">
        <f t="shared" si="6"/>
        <v>0</v>
      </c>
      <c r="AC9" s="145">
        <f t="shared" si="17"/>
        <v>4</v>
      </c>
      <c r="AD9" s="295" t="str">
        <f>IF(ISBLANK('Item List'!B7),"",'Item List'!B7)</f>
        <v>MASONRY WALL CONSTRUCTION</v>
      </c>
      <c r="AE9" s="295" t="str">
        <f>IF(ISBLANK('Item List'!C7),"",'Item List'!C7)</f>
        <v>SQ FT</v>
      </c>
      <c r="AF9" s="296">
        <f>IF(ISBLANK('Item List'!D7),0,'Item List'!D7)</f>
        <v>270</v>
      </c>
      <c r="AG9" s="146">
        <f>IF(ISBLANK('Item List'!E7),0,'Item List'!E7)</f>
        <v>30</v>
      </c>
      <c r="AH9" s="146">
        <f t="shared" si="14"/>
        <v>8100</v>
      </c>
      <c r="AI9" s="169"/>
      <c r="AJ9" s="103">
        <f t="shared" si="7"/>
        <v>0</v>
      </c>
      <c r="AK9" s="169"/>
      <c r="AL9" s="103">
        <f t="shared" si="8"/>
        <v>0</v>
      </c>
      <c r="AM9" s="169"/>
      <c r="AN9" s="103">
        <f t="shared" si="9"/>
        <v>0</v>
      </c>
      <c r="AO9" s="169"/>
      <c r="AP9" s="103">
        <f t="shared" si="10"/>
        <v>0</v>
      </c>
      <c r="AQ9" s="169"/>
      <c r="AR9" s="103">
        <f t="shared" si="11"/>
        <v>0</v>
      </c>
      <c r="AS9" s="169"/>
      <c r="AT9" s="103">
        <f t="shared" si="12"/>
        <v>0</v>
      </c>
    </row>
    <row r="10" spans="1:46" s="230" customFormat="1" ht="24" customHeight="1" x14ac:dyDescent="0.2">
      <c r="A10" s="145">
        <f t="shared" si="15"/>
        <v>5</v>
      </c>
      <c r="B10" s="295" t="str">
        <f>IF(ISBLANK('Item List'!B8),"",'Item List'!B8)</f>
        <v>CA-7 DRAINAGE STONE</v>
      </c>
      <c r="C10" s="295" t="str">
        <f>IF(ISBLANK('Item List'!C8),"",'Item List'!C8)</f>
        <v>TON</v>
      </c>
      <c r="D10" s="296">
        <f>IF(ISBLANK('Item List'!D8),0,'Item List'!D8)</f>
        <v>210</v>
      </c>
      <c r="E10" s="146">
        <f>IF(ISBLANK('Item List'!E8),0,'Item List'!E8)</f>
        <v>50</v>
      </c>
      <c r="F10" s="146">
        <f t="shared" si="13"/>
        <v>10500</v>
      </c>
      <c r="G10" s="168">
        <v>38</v>
      </c>
      <c r="H10" s="103">
        <f t="shared" si="13"/>
        <v>7980</v>
      </c>
      <c r="I10" s="169">
        <v>60</v>
      </c>
      <c r="J10" s="103">
        <f t="shared" si="0"/>
        <v>12600</v>
      </c>
      <c r="K10" s="169">
        <v>52</v>
      </c>
      <c r="L10" s="103">
        <f t="shared" si="1"/>
        <v>10920</v>
      </c>
      <c r="M10" s="169"/>
      <c r="N10" s="103">
        <f t="shared" si="2"/>
        <v>0</v>
      </c>
      <c r="O10" s="145">
        <f t="shared" si="16"/>
        <v>5</v>
      </c>
      <c r="P10" s="295" t="str">
        <f>IF(ISBLANK('Item List'!B8),"",'Item List'!B8)</f>
        <v>CA-7 DRAINAGE STONE</v>
      </c>
      <c r="Q10" s="295" t="str">
        <f>IF(ISBLANK('Item List'!C8),"",'Item List'!C8)</f>
        <v>TON</v>
      </c>
      <c r="R10" s="296">
        <f>IF(ISBLANK('Item List'!D8),0,'Item List'!D8)</f>
        <v>210</v>
      </c>
      <c r="S10" s="146">
        <f>IF(ISBLANK('Item List'!E8),0,'Item List'!E8)</f>
        <v>50</v>
      </c>
      <c r="T10" s="146">
        <f t="shared" si="3"/>
        <v>10500</v>
      </c>
      <c r="U10" s="169"/>
      <c r="V10" s="103">
        <f t="shared" si="4"/>
        <v>0</v>
      </c>
      <c r="W10" s="169"/>
      <c r="X10" s="103">
        <f t="shared" si="4"/>
        <v>0</v>
      </c>
      <c r="Y10" s="169"/>
      <c r="Z10" s="103">
        <f t="shared" si="5"/>
        <v>0</v>
      </c>
      <c r="AA10" s="169"/>
      <c r="AB10" s="103">
        <f t="shared" si="6"/>
        <v>0</v>
      </c>
      <c r="AC10" s="145">
        <f t="shared" si="17"/>
        <v>5</v>
      </c>
      <c r="AD10" s="295" t="str">
        <f>IF(ISBLANK('Item List'!B8),"",'Item List'!B8)</f>
        <v>CA-7 DRAINAGE STONE</v>
      </c>
      <c r="AE10" s="295" t="str">
        <f>IF(ISBLANK('Item List'!C8),"",'Item List'!C8)</f>
        <v>TON</v>
      </c>
      <c r="AF10" s="296">
        <f>IF(ISBLANK('Item List'!D8),0,'Item List'!D8)</f>
        <v>210</v>
      </c>
      <c r="AG10" s="146">
        <f>IF(ISBLANK('Item List'!E8),0,'Item List'!E8)</f>
        <v>50</v>
      </c>
      <c r="AH10" s="146">
        <f t="shared" si="14"/>
        <v>10500</v>
      </c>
      <c r="AI10" s="169"/>
      <c r="AJ10" s="103">
        <f t="shared" si="7"/>
        <v>0</v>
      </c>
      <c r="AK10" s="169"/>
      <c r="AL10" s="103">
        <f t="shared" si="8"/>
        <v>0</v>
      </c>
      <c r="AM10" s="169"/>
      <c r="AN10" s="103">
        <f t="shared" si="9"/>
        <v>0</v>
      </c>
      <c r="AO10" s="169"/>
      <c r="AP10" s="103">
        <f t="shared" si="10"/>
        <v>0</v>
      </c>
      <c r="AQ10" s="169"/>
      <c r="AR10" s="103">
        <f t="shared" si="11"/>
        <v>0</v>
      </c>
      <c r="AS10" s="169"/>
      <c r="AT10" s="103">
        <f t="shared" si="12"/>
        <v>0</v>
      </c>
    </row>
    <row r="11" spans="1:46" s="230" customFormat="1" ht="24" customHeight="1" x14ac:dyDescent="0.2">
      <c r="A11" s="145">
        <f t="shared" si="15"/>
        <v>6</v>
      </c>
      <c r="B11" s="295" t="str">
        <f>IF(ISBLANK('Item List'!B9),"",'Item List'!B9)</f>
        <v>FILTER FABRIC</v>
      </c>
      <c r="C11" s="295" t="str">
        <f>IF(ISBLANK('Item List'!C9),"",'Item List'!C9)</f>
        <v>SQ YD</v>
      </c>
      <c r="D11" s="296">
        <f>IF(ISBLANK('Item List'!D9),0,'Item List'!D9)</f>
        <v>42</v>
      </c>
      <c r="E11" s="146">
        <f>IF(ISBLANK('Item List'!E9),0,'Item List'!E9)</f>
        <v>25</v>
      </c>
      <c r="F11" s="146">
        <f t="shared" si="13"/>
        <v>1050</v>
      </c>
      <c r="G11" s="168">
        <v>10</v>
      </c>
      <c r="H11" s="103">
        <f t="shared" si="13"/>
        <v>420</v>
      </c>
      <c r="I11" s="169">
        <v>1</v>
      </c>
      <c r="J11" s="103">
        <f t="shared" si="0"/>
        <v>42</v>
      </c>
      <c r="K11" s="169">
        <v>25</v>
      </c>
      <c r="L11" s="103">
        <f t="shared" si="1"/>
        <v>1050</v>
      </c>
      <c r="M11" s="169"/>
      <c r="N11" s="103">
        <f t="shared" si="2"/>
        <v>0</v>
      </c>
      <c r="O11" s="145">
        <f t="shared" si="16"/>
        <v>6</v>
      </c>
      <c r="P11" s="295" t="str">
        <f>IF(ISBLANK('Item List'!B9),"",'Item List'!B9)</f>
        <v>FILTER FABRIC</v>
      </c>
      <c r="Q11" s="295" t="str">
        <f>IF(ISBLANK('Item List'!C9),"",'Item List'!C9)</f>
        <v>SQ YD</v>
      </c>
      <c r="R11" s="296">
        <f>IF(ISBLANK('Item List'!D9),0,'Item List'!D9)</f>
        <v>42</v>
      </c>
      <c r="S11" s="146">
        <f>IF(ISBLANK('Item List'!E9),0,'Item List'!E9)</f>
        <v>25</v>
      </c>
      <c r="T11" s="146">
        <f t="shared" si="3"/>
        <v>1050</v>
      </c>
      <c r="U11" s="169"/>
      <c r="V11" s="103">
        <f t="shared" si="4"/>
        <v>0</v>
      </c>
      <c r="W11" s="169"/>
      <c r="X11" s="103">
        <f t="shared" si="4"/>
        <v>0</v>
      </c>
      <c r="Y11" s="169"/>
      <c r="Z11" s="103">
        <f t="shared" si="5"/>
        <v>0</v>
      </c>
      <c r="AA11" s="169"/>
      <c r="AB11" s="103">
        <f t="shared" si="6"/>
        <v>0</v>
      </c>
      <c r="AC11" s="145">
        <f t="shared" si="17"/>
        <v>6</v>
      </c>
      <c r="AD11" s="295" t="str">
        <f>IF(ISBLANK('Item List'!B9),"",'Item List'!B9)</f>
        <v>FILTER FABRIC</v>
      </c>
      <c r="AE11" s="295" t="str">
        <f>IF(ISBLANK('Item List'!C9),"",'Item List'!C9)</f>
        <v>SQ YD</v>
      </c>
      <c r="AF11" s="296">
        <f>IF(ISBLANK('Item List'!D9),0,'Item List'!D9)</f>
        <v>42</v>
      </c>
      <c r="AG11" s="146">
        <f>IF(ISBLANK('Item List'!E9),0,'Item List'!E9)</f>
        <v>25</v>
      </c>
      <c r="AH11" s="146">
        <f t="shared" si="14"/>
        <v>1050</v>
      </c>
      <c r="AI11" s="169"/>
      <c r="AJ11" s="103">
        <f t="shared" si="7"/>
        <v>0</v>
      </c>
      <c r="AK11" s="169"/>
      <c r="AL11" s="103">
        <f t="shared" si="8"/>
        <v>0</v>
      </c>
      <c r="AM11" s="169"/>
      <c r="AN11" s="103">
        <f t="shared" si="9"/>
        <v>0</v>
      </c>
      <c r="AO11" s="169"/>
      <c r="AP11" s="103">
        <f t="shared" si="10"/>
        <v>0</v>
      </c>
      <c r="AQ11" s="169"/>
      <c r="AR11" s="103">
        <f t="shared" si="11"/>
        <v>0</v>
      </c>
      <c r="AS11" s="169"/>
      <c r="AT11" s="103">
        <f t="shared" si="12"/>
        <v>0</v>
      </c>
    </row>
    <row r="12" spans="1:46" s="230" customFormat="1" ht="24" customHeight="1" x14ac:dyDescent="0.2">
      <c r="A12" s="145">
        <f t="shared" si="15"/>
        <v>7</v>
      </c>
      <c r="B12" s="295" t="str">
        <f>IF(ISBLANK('Item List'!B10),"",'Item List'!B10)</f>
        <v>INLET AND PIPE PROTECTION</v>
      </c>
      <c r="C12" s="295" t="str">
        <f>IF(ISBLANK('Item List'!C10),"",'Item List'!C10)</f>
        <v>EACH</v>
      </c>
      <c r="D12" s="296">
        <f>IF(ISBLANK('Item List'!D10),0,'Item List'!D10)</f>
        <v>2</v>
      </c>
      <c r="E12" s="146">
        <f>IF(ISBLANK('Item List'!E10),0,'Item List'!E10)</f>
        <v>125</v>
      </c>
      <c r="F12" s="146">
        <f t="shared" si="13"/>
        <v>250</v>
      </c>
      <c r="G12" s="168">
        <v>110</v>
      </c>
      <c r="H12" s="103">
        <f t="shared" si="13"/>
        <v>220</v>
      </c>
      <c r="I12" s="169">
        <v>250</v>
      </c>
      <c r="J12" s="103">
        <f t="shared" si="0"/>
        <v>500</v>
      </c>
      <c r="K12" s="169">
        <v>255</v>
      </c>
      <c r="L12" s="103">
        <f t="shared" si="1"/>
        <v>510</v>
      </c>
      <c r="M12" s="169"/>
      <c r="N12" s="103">
        <f t="shared" si="2"/>
        <v>0</v>
      </c>
      <c r="O12" s="145">
        <f t="shared" si="16"/>
        <v>7</v>
      </c>
      <c r="P12" s="295" t="str">
        <f>IF(ISBLANK('Item List'!B10),"",'Item List'!B10)</f>
        <v>INLET AND PIPE PROTECTION</v>
      </c>
      <c r="Q12" s="295" t="str">
        <f>IF(ISBLANK('Item List'!C10),"",'Item List'!C10)</f>
        <v>EACH</v>
      </c>
      <c r="R12" s="296">
        <f>IF(ISBLANK('Item List'!D10),0,'Item List'!D10)</f>
        <v>2</v>
      </c>
      <c r="S12" s="146">
        <f>IF(ISBLANK('Item List'!E10),0,'Item List'!E10)</f>
        <v>125</v>
      </c>
      <c r="T12" s="146">
        <f t="shared" si="3"/>
        <v>250</v>
      </c>
      <c r="U12" s="169"/>
      <c r="V12" s="103">
        <f t="shared" si="4"/>
        <v>0</v>
      </c>
      <c r="W12" s="169"/>
      <c r="X12" s="103">
        <f t="shared" si="4"/>
        <v>0</v>
      </c>
      <c r="Y12" s="169"/>
      <c r="Z12" s="103">
        <f t="shared" si="5"/>
        <v>0</v>
      </c>
      <c r="AA12" s="169"/>
      <c r="AB12" s="103">
        <f t="shared" si="6"/>
        <v>0</v>
      </c>
      <c r="AC12" s="145">
        <f t="shared" si="17"/>
        <v>7</v>
      </c>
      <c r="AD12" s="295" t="str">
        <f>IF(ISBLANK('Item List'!B10),"",'Item List'!B10)</f>
        <v>INLET AND PIPE PROTECTION</v>
      </c>
      <c r="AE12" s="295" t="str">
        <f>IF(ISBLANK('Item List'!C10),"",'Item List'!C10)</f>
        <v>EACH</v>
      </c>
      <c r="AF12" s="296">
        <f>IF(ISBLANK('Item List'!D10),0,'Item List'!D10)</f>
        <v>2</v>
      </c>
      <c r="AG12" s="146">
        <f>IF(ISBLANK('Item List'!E10),0,'Item List'!E10)</f>
        <v>125</v>
      </c>
      <c r="AH12" s="146">
        <f t="shared" si="14"/>
        <v>250</v>
      </c>
      <c r="AI12" s="169"/>
      <c r="AJ12" s="103">
        <f t="shared" si="7"/>
        <v>0</v>
      </c>
      <c r="AK12" s="169"/>
      <c r="AL12" s="103">
        <f t="shared" si="8"/>
        <v>0</v>
      </c>
      <c r="AM12" s="169"/>
      <c r="AN12" s="103">
        <f t="shared" si="9"/>
        <v>0</v>
      </c>
      <c r="AO12" s="169"/>
      <c r="AP12" s="103">
        <f t="shared" si="10"/>
        <v>0</v>
      </c>
      <c r="AQ12" s="169"/>
      <c r="AR12" s="103">
        <f t="shared" si="11"/>
        <v>0</v>
      </c>
      <c r="AS12" s="169"/>
      <c r="AT12" s="103">
        <f t="shared" si="12"/>
        <v>0</v>
      </c>
    </row>
    <row r="13" spans="1:46" s="230" customFormat="1" ht="24" customHeight="1" x14ac:dyDescent="0.2">
      <c r="A13" s="145">
        <f t="shared" si="15"/>
        <v>8</v>
      </c>
      <c r="B13" s="295" t="str">
        <f>IF(ISBLANK('Item List'!B11),"",'Item List'!B11)</f>
        <v>ADJUST WATER VALVE</v>
      </c>
      <c r="C13" s="295" t="str">
        <f>IF(ISBLANK('Item List'!C11),"",'Item List'!C11)</f>
        <v>EACH</v>
      </c>
      <c r="D13" s="296">
        <f>IF(ISBLANK('Item List'!D11),0,'Item List'!D11)</f>
        <v>4</v>
      </c>
      <c r="E13" s="146">
        <f>IF(ISBLANK('Item List'!E11),0,'Item List'!E11)</f>
        <v>600</v>
      </c>
      <c r="F13" s="146">
        <f t="shared" si="13"/>
        <v>2400</v>
      </c>
      <c r="G13" s="168">
        <v>370</v>
      </c>
      <c r="H13" s="103">
        <f t="shared" si="13"/>
        <v>1480</v>
      </c>
      <c r="I13" s="169">
        <v>250</v>
      </c>
      <c r="J13" s="103">
        <f t="shared" si="0"/>
        <v>1000</v>
      </c>
      <c r="K13" s="169">
        <v>775</v>
      </c>
      <c r="L13" s="103">
        <f t="shared" si="1"/>
        <v>3100</v>
      </c>
      <c r="M13" s="169"/>
      <c r="N13" s="103">
        <f t="shared" si="2"/>
        <v>0</v>
      </c>
      <c r="O13" s="145">
        <f t="shared" si="16"/>
        <v>8</v>
      </c>
      <c r="P13" s="295" t="str">
        <f>IF(ISBLANK('Item List'!B11),"",'Item List'!B11)</f>
        <v>ADJUST WATER VALVE</v>
      </c>
      <c r="Q13" s="295" t="str">
        <f>IF(ISBLANK('Item List'!C11),"",'Item List'!C11)</f>
        <v>EACH</v>
      </c>
      <c r="R13" s="296">
        <f>IF(ISBLANK('Item List'!D11),0,'Item List'!D11)</f>
        <v>4</v>
      </c>
      <c r="S13" s="146">
        <f>IF(ISBLANK('Item List'!E11),0,'Item List'!E11)</f>
        <v>600</v>
      </c>
      <c r="T13" s="146">
        <f t="shared" si="3"/>
        <v>2400</v>
      </c>
      <c r="U13" s="169"/>
      <c r="V13" s="103">
        <f t="shared" si="4"/>
        <v>0</v>
      </c>
      <c r="W13" s="169"/>
      <c r="X13" s="103">
        <f t="shared" si="4"/>
        <v>0</v>
      </c>
      <c r="Y13" s="169"/>
      <c r="Z13" s="103">
        <f t="shared" si="5"/>
        <v>0</v>
      </c>
      <c r="AA13" s="169"/>
      <c r="AB13" s="103">
        <f t="shared" si="6"/>
        <v>0</v>
      </c>
      <c r="AC13" s="145">
        <f t="shared" si="17"/>
        <v>8</v>
      </c>
      <c r="AD13" s="295" t="str">
        <f>IF(ISBLANK('Item List'!B11),"",'Item List'!B11)</f>
        <v>ADJUST WATER VALVE</v>
      </c>
      <c r="AE13" s="295" t="str">
        <f>IF(ISBLANK('Item List'!C11),"",'Item List'!C11)</f>
        <v>EACH</v>
      </c>
      <c r="AF13" s="296">
        <f>IF(ISBLANK('Item List'!D11),0,'Item List'!D11)</f>
        <v>4</v>
      </c>
      <c r="AG13" s="146">
        <f>IF(ISBLANK('Item List'!E11),0,'Item List'!E11)</f>
        <v>600</v>
      </c>
      <c r="AH13" s="146">
        <f t="shared" si="14"/>
        <v>2400</v>
      </c>
      <c r="AI13" s="169"/>
      <c r="AJ13" s="103">
        <f t="shared" si="7"/>
        <v>0</v>
      </c>
      <c r="AK13" s="169"/>
      <c r="AL13" s="103">
        <f t="shared" si="8"/>
        <v>0</v>
      </c>
      <c r="AM13" s="169"/>
      <c r="AN13" s="103">
        <f t="shared" si="9"/>
        <v>0</v>
      </c>
      <c r="AO13" s="169"/>
      <c r="AP13" s="103">
        <f t="shared" si="10"/>
        <v>0</v>
      </c>
      <c r="AQ13" s="169"/>
      <c r="AR13" s="103">
        <f t="shared" si="11"/>
        <v>0</v>
      </c>
      <c r="AS13" s="169"/>
      <c r="AT13" s="103">
        <f t="shared" si="12"/>
        <v>0</v>
      </c>
    </row>
    <row r="14" spans="1:46" s="230" customFormat="1" ht="24" customHeight="1" x14ac:dyDescent="0.2">
      <c r="A14" s="145">
        <f t="shared" si="15"/>
        <v>9</v>
      </c>
      <c r="B14" s="295" t="str">
        <f>IF(ISBLANK('Item List'!B12),"",'Item List'!B12)</f>
        <v>PORTLAND CEMENT CONCRETE SIDEWALK, 5-INCH</v>
      </c>
      <c r="C14" s="295" t="str">
        <f>IF(ISBLANK('Item List'!C12),"",'Item List'!C12)</f>
        <v>SQ FT</v>
      </c>
      <c r="D14" s="296">
        <f>IF(ISBLANK('Item List'!D12),0,'Item List'!D12)</f>
        <v>9284</v>
      </c>
      <c r="E14" s="146">
        <f>IF(ISBLANK('Item List'!E12),0,'Item List'!E12)</f>
        <v>7.5</v>
      </c>
      <c r="F14" s="146">
        <f t="shared" si="13"/>
        <v>69630</v>
      </c>
      <c r="G14" s="168">
        <v>10</v>
      </c>
      <c r="H14" s="103">
        <f t="shared" si="13"/>
        <v>92840</v>
      </c>
      <c r="I14" s="169">
        <v>10.25</v>
      </c>
      <c r="J14" s="103">
        <f t="shared" si="0"/>
        <v>95161</v>
      </c>
      <c r="K14" s="169">
        <v>12.75</v>
      </c>
      <c r="L14" s="103">
        <f t="shared" si="1"/>
        <v>118371</v>
      </c>
      <c r="M14" s="169"/>
      <c r="N14" s="103">
        <f t="shared" si="2"/>
        <v>0</v>
      </c>
      <c r="O14" s="145">
        <f t="shared" si="16"/>
        <v>9</v>
      </c>
      <c r="P14" s="295" t="str">
        <f>IF(ISBLANK('Item List'!B12),"",'Item List'!B12)</f>
        <v>PORTLAND CEMENT CONCRETE SIDEWALK, 5-INCH</v>
      </c>
      <c r="Q14" s="295" t="str">
        <f>IF(ISBLANK('Item List'!C12),"",'Item List'!C12)</f>
        <v>SQ FT</v>
      </c>
      <c r="R14" s="296">
        <f>IF(ISBLANK('Item List'!D12),0,'Item List'!D12)</f>
        <v>9284</v>
      </c>
      <c r="S14" s="146">
        <f>IF(ISBLANK('Item List'!E12),0,'Item List'!E12)</f>
        <v>7.5</v>
      </c>
      <c r="T14" s="146">
        <f t="shared" si="3"/>
        <v>69630</v>
      </c>
      <c r="U14" s="169"/>
      <c r="V14" s="103">
        <f t="shared" si="4"/>
        <v>0</v>
      </c>
      <c r="W14" s="169"/>
      <c r="X14" s="103">
        <f t="shared" si="4"/>
        <v>0</v>
      </c>
      <c r="Y14" s="169"/>
      <c r="Z14" s="103">
        <f t="shared" si="5"/>
        <v>0</v>
      </c>
      <c r="AA14" s="169"/>
      <c r="AB14" s="103">
        <f t="shared" si="6"/>
        <v>0</v>
      </c>
      <c r="AC14" s="145">
        <f t="shared" si="17"/>
        <v>9</v>
      </c>
      <c r="AD14" s="295" t="str">
        <f>IF(ISBLANK('Item List'!B12),"",'Item List'!B12)</f>
        <v>PORTLAND CEMENT CONCRETE SIDEWALK, 5-INCH</v>
      </c>
      <c r="AE14" s="295" t="str">
        <f>IF(ISBLANK('Item List'!C12),"",'Item List'!C12)</f>
        <v>SQ FT</v>
      </c>
      <c r="AF14" s="296">
        <f>IF(ISBLANK('Item List'!D12),0,'Item List'!D12)</f>
        <v>9284</v>
      </c>
      <c r="AG14" s="146">
        <f>IF(ISBLANK('Item List'!E12),0,'Item List'!E12)</f>
        <v>7.5</v>
      </c>
      <c r="AH14" s="146">
        <f t="shared" si="14"/>
        <v>69630</v>
      </c>
      <c r="AI14" s="169"/>
      <c r="AJ14" s="103">
        <f t="shared" si="7"/>
        <v>0</v>
      </c>
      <c r="AK14" s="169"/>
      <c r="AL14" s="103">
        <f t="shared" si="8"/>
        <v>0</v>
      </c>
      <c r="AM14" s="169"/>
      <c r="AN14" s="103">
        <f t="shared" si="9"/>
        <v>0</v>
      </c>
      <c r="AO14" s="169"/>
      <c r="AP14" s="103">
        <f t="shared" si="10"/>
        <v>0</v>
      </c>
      <c r="AQ14" s="169"/>
      <c r="AR14" s="103">
        <f t="shared" si="11"/>
        <v>0</v>
      </c>
      <c r="AS14" s="169"/>
      <c r="AT14" s="103">
        <f t="shared" si="12"/>
        <v>0</v>
      </c>
    </row>
    <row r="15" spans="1:46" s="230" customFormat="1" ht="24" customHeight="1" x14ac:dyDescent="0.2">
      <c r="A15" s="145">
        <f t="shared" si="15"/>
        <v>10</v>
      </c>
      <c r="B15" s="295" t="str">
        <f>IF(ISBLANK('Item List'!B13),"",'Item List'!B13)</f>
        <v>AGGREGATE BASE COURSE, TYPE B 4"</v>
      </c>
      <c r="C15" s="295" t="str">
        <f>IF(ISBLANK('Item List'!C13),"",'Item List'!C13)</f>
        <v>SQ YD</v>
      </c>
      <c r="D15" s="296">
        <f>IF(ISBLANK('Item List'!D13),0,'Item List'!D13)</f>
        <v>1178</v>
      </c>
      <c r="E15" s="146">
        <f>IF(ISBLANK('Item List'!E13),0,'Item List'!E13)</f>
        <v>8</v>
      </c>
      <c r="F15" s="146">
        <f t="shared" si="13"/>
        <v>9424</v>
      </c>
      <c r="G15" s="168">
        <v>7</v>
      </c>
      <c r="H15" s="103">
        <f t="shared" si="13"/>
        <v>8246</v>
      </c>
      <c r="I15" s="169">
        <v>8</v>
      </c>
      <c r="J15" s="103">
        <f t="shared" si="0"/>
        <v>9424</v>
      </c>
      <c r="K15" s="169">
        <v>20</v>
      </c>
      <c r="L15" s="103">
        <f t="shared" si="1"/>
        <v>23560</v>
      </c>
      <c r="M15" s="169"/>
      <c r="N15" s="103">
        <f t="shared" si="2"/>
        <v>0</v>
      </c>
      <c r="O15" s="145">
        <f t="shared" si="16"/>
        <v>10</v>
      </c>
      <c r="P15" s="295" t="str">
        <f>IF(ISBLANK('Item List'!B13),"",'Item List'!B13)</f>
        <v>AGGREGATE BASE COURSE, TYPE B 4"</v>
      </c>
      <c r="Q15" s="295" t="str">
        <f>IF(ISBLANK('Item List'!C13),"",'Item List'!C13)</f>
        <v>SQ YD</v>
      </c>
      <c r="R15" s="296">
        <f>IF(ISBLANK('Item List'!D13),0,'Item List'!D13)</f>
        <v>1178</v>
      </c>
      <c r="S15" s="146">
        <f>IF(ISBLANK('Item List'!E13),0,'Item List'!E13)</f>
        <v>8</v>
      </c>
      <c r="T15" s="146">
        <f t="shared" si="3"/>
        <v>9424</v>
      </c>
      <c r="U15" s="169"/>
      <c r="V15" s="103">
        <f t="shared" si="4"/>
        <v>0</v>
      </c>
      <c r="W15" s="169"/>
      <c r="X15" s="103">
        <f t="shared" si="4"/>
        <v>0</v>
      </c>
      <c r="Y15" s="169"/>
      <c r="Z15" s="103">
        <f t="shared" si="5"/>
        <v>0</v>
      </c>
      <c r="AA15" s="169"/>
      <c r="AB15" s="103">
        <f t="shared" si="6"/>
        <v>0</v>
      </c>
      <c r="AC15" s="145">
        <f t="shared" si="17"/>
        <v>10</v>
      </c>
      <c r="AD15" s="295" t="str">
        <f>IF(ISBLANK('Item List'!B13),"",'Item List'!B13)</f>
        <v>AGGREGATE BASE COURSE, TYPE B 4"</v>
      </c>
      <c r="AE15" s="295" t="str">
        <f>IF(ISBLANK('Item List'!C13),"",'Item List'!C13)</f>
        <v>SQ YD</v>
      </c>
      <c r="AF15" s="296">
        <f>IF(ISBLANK('Item List'!D13),0,'Item List'!D13)</f>
        <v>1178</v>
      </c>
      <c r="AG15" s="146">
        <f>IF(ISBLANK('Item List'!E13),0,'Item List'!E13)</f>
        <v>8</v>
      </c>
      <c r="AH15" s="146">
        <f t="shared" si="14"/>
        <v>9424</v>
      </c>
      <c r="AI15" s="169"/>
      <c r="AJ15" s="103">
        <f t="shared" si="7"/>
        <v>0</v>
      </c>
      <c r="AK15" s="169"/>
      <c r="AL15" s="103">
        <f t="shared" si="8"/>
        <v>0</v>
      </c>
      <c r="AM15" s="169"/>
      <c r="AN15" s="103">
        <f t="shared" si="9"/>
        <v>0</v>
      </c>
      <c r="AO15" s="169"/>
      <c r="AP15" s="103">
        <f t="shared" si="10"/>
        <v>0</v>
      </c>
      <c r="AQ15" s="169"/>
      <c r="AR15" s="103">
        <f t="shared" si="11"/>
        <v>0</v>
      </c>
      <c r="AS15" s="169"/>
      <c r="AT15" s="103">
        <f t="shared" si="12"/>
        <v>0</v>
      </c>
    </row>
    <row r="16" spans="1:46" ht="24" customHeight="1" x14ac:dyDescent="0.2">
      <c r="A16" s="145">
        <f t="shared" si="15"/>
        <v>11</v>
      </c>
      <c r="B16" s="295" t="str">
        <f>IF(ISBLANK('Item List'!B14),"",'Item List'!B14)</f>
        <v>DETECTABLE WARNINGS</v>
      </c>
      <c r="C16" s="295" t="str">
        <f>IF(ISBLANK('Item List'!C14),"",'Item List'!C14)</f>
        <v>SQ FT</v>
      </c>
      <c r="D16" s="296">
        <f>IF(ISBLANK('Item List'!D14),0,'Item List'!D14)</f>
        <v>20</v>
      </c>
      <c r="E16" s="146">
        <f>IF(ISBLANK('Item List'!E14),0,'Item List'!E14)</f>
        <v>30</v>
      </c>
      <c r="F16" s="146">
        <f t="shared" si="13"/>
        <v>600</v>
      </c>
      <c r="G16" s="168">
        <v>40</v>
      </c>
      <c r="H16" s="103">
        <f t="shared" si="13"/>
        <v>800</v>
      </c>
      <c r="I16" s="170">
        <v>25</v>
      </c>
      <c r="J16" s="103">
        <f t="shared" si="0"/>
        <v>500</v>
      </c>
      <c r="K16" s="170">
        <v>50</v>
      </c>
      <c r="L16" s="103">
        <f t="shared" si="1"/>
        <v>1000</v>
      </c>
      <c r="M16" s="170"/>
      <c r="N16" s="103">
        <f t="shared" si="2"/>
        <v>0</v>
      </c>
      <c r="O16" s="145">
        <f t="shared" si="16"/>
        <v>11</v>
      </c>
      <c r="P16" s="295" t="str">
        <f>IF(ISBLANK('Item List'!B14),"",'Item List'!B14)</f>
        <v>DETECTABLE WARNINGS</v>
      </c>
      <c r="Q16" s="295" t="str">
        <f>IF(ISBLANK('Item List'!C14),"",'Item List'!C14)</f>
        <v>SQ FT</v>
      </c>
      <c r="R16" s="296">
        <f>IF(ISBLANK('Item List'!D14),0,'Item List'!D14)</f>
        <v>20</v>
      </c>
      <c r="S16" s="146">
        <f>IF(ISBLANK('Item List'!E14),0,'Item List'!E14)</f>
        <v>30</v>
      </c>
      <c r="T16" s="146">
        <f t="shared" si="3"/>
        <v>600</v>
      </c>
      <c r="U16" s="170"/>
      <c r="V16" s="103">
        <f t="shared" si="4"/>
        <v>0</v>
      </c>
      <c r="W16" s="170"/>
      <c r="X16" s="103">
        <f t="shared" si="4"/>
        <v>0</v>
      </c>
      <c r="Y16" s="170"/>
      <c r="Z16" s="103">
        <f t="shared" si="5"/>
        <v>0</v>
      </c>
      <c r="AA16" s="170"/>
      <c r="AB16" s="103">
        <f t="shared" si="6"/>
        <v>0</v>
      </c>
      <c r="AC16" s="145">
        <f t="shared" si="17"/>
        <v>11</v>
      </c>
      <c r="AD16" s="295" t="str">
        <f>IF(ISBLANK('Item List'!B14),"",'Item List'!B14)</f>
        <v>DETECTABLE WARNINGS</v>
      </c>
      <c r="AE16" s="295" t="str">
        <f>IF(ISBLANK('Item List'!C14),"",'Item List'!C14)</f>
        <v>SQ FT</v>
      </c>
      <c r="AF16" s="296">
        <f>IF(ISBLANK('Item List'!D14),0,'Item List'!D14)</f>
        <v>20</v>
      </c>
      <c r="AG16" s="146">
        <f>IF(ISBLANK('Item List'!E14),0,'Item List'!E14)</f>
        <v>30</v>
      </c>
      <c r="AH16" s="146">
        <f t="shared" si="14"/>
        <v>600</v>
      </c>
      <c r="AI16" s="170"/>
      <c r="AJ16" s="103">
        <f t="shared" si="7"/>
        <v>0</v>
      </c>
      <c r="AK16" s="170"/>
      <c r="AL16" s="103">
        <f t="shared" si="8"/>
        <v>0</v>
      </c>
      <c r="AM16" s="170"/>
      <c r="AN16" s="103">
        <f t="shared" si="9"/>
        <v>0</v>
      </c>
      <c r="AO16" s="170"/>
      <c r="AP16" s="103">
        <f t="shared" si="10"/>
        <v>0</v>
      </c>
      <c r="AQ16" s="170"/>
      <c r="AR16" s="103">
        <f t="shared" si="11"/>
        <v>0</v>
      </c>
      <c r="AS16" s="170"/>
      <c r="AT16" s="103">
        <f t="shared" si="12"/>
        <v>0</v>
      </c>
    </row>
    <row r="17" spans="1:46" ht="24" customHeight="1" x14ac:dyDescent="0.2">
      <c r="A17" s="145">
        <f t="shared" si="15"/>
        <v>12</v>
      </c>
      <c r="B17" s="295" t="str">
        <f>IF(ISBLANK('Item List'!B15),"",'Item List'!B15)</f>
        <v>COMBINATION CURB AND GUTTER REMOVAL</v>
      </c>
      <c r="C17" s="295" t="str">
        <f>IF(ISBLANK('Item List'!C15),"",'Item List'!C15)</f>
        <v>FT</v>
      </c>
      <c r="D17" s="296">
        <f>IF(ISBLANK('Item List'!D15),0,'Item List'!D15)</f>
        <v>80</v>
      </c>
      <c r="E17" s="146">
        <f>IF(ISBLANK('Item List'!E15),0,'Item List'!E15)</f>
        <v>35</v>
      </c>
      <c r="F17" s="146">
        <f t="shared" si="13"/>
        <v>2800</v>
      </c>
      <c r="G17" s="168">
        <v>12</v>
      </c>
      <c r="H17" s="103">
        <f t="shared" si="13"/>
        <v>960</v>
      </c>
      <c r="I17" s="170">
        <v>50</v>
      </c>
      <c r="J17" s="103">
        <f t="shared" si="0"/>
        <v>4000</v>
      </c>
      <c r="K17" s="170">
        <v>37.5</v>
      </c>
      <c r="L17" s="103">
        <f t="shared" si="1"/>
        <v>3000</v>
      </c>
      <c r="M17" s="170"/>
      <c r="N17" s="103">
        <f t="shared" si="2"/>
        <v>0</v>
      </c>
      <c r="O17" s="145">
        <f t="shared" si="16"/>
        <v>12</v>
      </c>
      <c r="P17" s="295" t="str">
        <f>IF(ISBLANK('Item List'!B15),"",'Item List'!B15)</f>
        <v>COMBINATION CURB AND GUTTER REMOVAL</v>
      </c>
      <c r="Q17" s="295" t="str">
        <f>IF(ISBLANK('Item List'!C15),"",'Item List'!C15)</f>
        <v>FT</v>
      </c>
      <c r="R17" s="296">
        <f>IF(ISBLANK('Item List'!D15),0,'Item List'!D15)</f>
        <v>80</v>
      </c>
      <c r="S17" s="146">
        <f>IF(ISBLANK('Item List'!E15),0,'Item List'!E15)</f>
        <v>35</v>
      </c>
      <c r="T17" s="146">
        <f t="shared" si="3"/>
        <v>2800</v>
      </c>
      <c r="U17" s="170"/>
      <c r="V17" s="103">
        <f t="shared" si="4"/>
        <v>0</v>
      </c>
      <c r="W17" s="170"/>
      <c r="X17" s="103">
        <f t="shared" si="4"/>
        <v>0</v>
      </c>
      <c r="Y17" s="170"/>
      <c r="Z17" s="103">
        <f t="shared" si="5"/>
        <v>0</v>
      </c>
      <c r="AA17" s="170"/>
      <c r="AB17" s="103">
        <f t="shared" si="6"/>
        <v>0</v>
      </c>
      <c r="AC17" s="145">
        <f t="shared" si="17"/>
        <v>12</v>
      </c>
      <c r="AD17" s="295" t="str">
        <f>IF(ISBLANK('Item List'!B15),"",'Item List'!B15)</f>
        <v>COMBINATION CURB AND GUTTER REMOVAL</v>
      </c>
      <c r="AE17" s="295" t="str">
        <f>IF(ISBLANK('Item List'!C15),"",'Item List'!C15)</f>
        <v>FT</v>
      </c>
      <c r="AF17" s="296">
        <f>IF(ISBLANK('Item List'!D15),0,'Item List'!D15)</f>
        <v>80</v>
      </c>
      <c r="AG17" s="146">
        <f>IF(ISBLANK('Item List'!E15),0,'Item List'!E15)</f>
        <v>35</v>
      </c>
      <c r="AH17" s="146">
        <f t="shared" si="14"/>
        <v>2800</v>
      </c>
      <c r="AI17" s="170"/>
      <c r="AJ17" s="103">
        <f t="shared" si="7"/>
        <v>0</v>
      </c>
      <c r="AK17" s="170"/>
      <c r="AL17" s="103">
        <f t="shared" si="8"/>
        <v>0</v>
      </c>
      <c r="AM17" s="170"/>
      <c r="AN17" s="103">
        <f t="shared" si="9"/>
        <v>0</v>
      </c>
      <c r="AO17" s="170"/>
      <c r="AP17" s="103">
        <f t="shared" si="10"/>
        <v>0</v>
      </c>
      <c r="AQ17" s="170"/>
      <c r="AR17" s="103">
        <f t="shared" si="11"/>
        <v>0</v>
      </c>
      <c r="AS17" s="170"/>
      <c r="AT17" s="103">
        <f t="shared" si="12"/>
        <v>0</v>
      </c>
    </row>
    <row r="18" spans="1:46" ht="24" customHeight="1" x14ac:dyDescent="0.2">
      <c r="A18" s="145">
        <f t="shared" si="15"/>
        <v>13</v>
      </c>
      <c r="B18" s="295" t="str">
        <f>IF(ISBLANK('Item List'!B16),"",'Item List'!B16)</f>
        <v>PLANTER CURB</v>
      </c>
      <c r="C18" s="295" t="str">
        <f>IF(ISBLANK('Item List'!C16),"",'Item List'!C16)</f>
        <v>EACH</v>
      </c>
      <c r="D18" s="296">
        <f>IF(ISBLANK('Item List'!D16),0,'Item List'!D16)</f>
        <v>10</v>
      </c>
      <c r="E18" s="146">
        <f>IF(ISBLANK('Item List'!E16),0,'Item List'!E16)</f>
        <v>300</v>
      </c>
      <c r="F18" s="146">
        <f t="shared" si="13"/>
        <v>3000</v>
      </c>
      <c r="G18" s="168">
        <v>1900</v>
      </c>
      <c r="H18" s="103">
        <f t="shared" si="13"/>
        <v>19000</v>
      </c>
      <c r="I18" s="170">
        <v>3700</v>
      </c>
      <c r="J18" s="103">
        <f t="shared" si="0"/>
        <v>37000</v>
      </c>
      <c r="K18" s="170">
        <v>2850</v>
      </c>
      <c r="L18" s="103">
        <f t="shared" si="1"/>
        <v>28500</v>
      </c>
      <c r="M18" s="170"/>
      <c r="N18" s="103">
        <f t="shared" si="2"/>
        <v>0</v>
      </c>
      <c r="O18" s="145">
        <f t="shared" si="16"/>
        <v>13</v>
      </c>
      <c r="P18" s="295" t="str">
        <f>IF(ISBLANK('Item List'!B16),"",'Item List'!B16)</f>
        <v>PLANTER CURB</v>
      </c>
      <c r="Q18" s="295" t="str">
        <f>IF(ISBLANK('Item List'!C16),"",'Item List'!C16)</f>
        <v>EACH</v>
      </c>
      <c r="R18" s="296">
        <f>IF(ISBLANK('Item List'!D16),0,'Item List'!D16)</f>
        <v>10</v>
      </c>
      <c r="S18" s="146">
        <f>IF(ISBLANK('Item List'!E16),0,'Item List'!E16)</f>
        <v>300</v>
      </c>
      <c r="T18" s="146">
        <f t="shared" si="3"/>
        <v>3000</v>
      </c>
      <c r="U18" s="170"/>
      <c r="V18" s="103">
        <f t="shared" si="4"/>
        <v>0</v>
      </c>
      <c r="W18" s="170"/>
      <c r="X18" s="103">
        <f t="shared" si="4"/>
        <v>0</v>
      </c>
      <c r="Y18" s="170"/>
      <c r="Z18" s="103">
        <f t="shared" si="5"/>
        <v>0</v>
      </c>
      <c r="AA18" s="170"/>
      <c r="AB18" s="103">
        <f t="shared" si="6"/>
        <v>0</v>
      </c>
      <c r="AC18" s="145">
        <f t="shared" si="17"/>
        <v>13</v>
      </c>
      <c r="AD18" s="295" t="str">
        <f>IF(ISBLANK('Item List'!B16),"",'Item List'!B16)</f>
        <v>PLANTER CURB</v>
      </c>
      <c r="AE18" s="295" t="str">
        <f>IF(ISBLANK('Item List'!C16),"",'Item List'!C16)</f>
        <v>EACH</v>
      </c>
      <c r="AF18" s="296">
        <f>IF(ISBLANK('Item List'!D16),0,'Item List'!D16)</f>
        <v>10</v>
      </c>
      <c r="AG18" s="146">
        <f>IF(ISBLANK('Item List'!E16),0,'Item List'!E16)</f>
        <v>300</v>
      </c>
      <c r="AH18" s="146">
        <f t="shared" si="14"/>
        <v>3000</v>
      </c>
      <c r="AI18" s="170"/>
      <c r="AJ18" s="103">
        <f t="shared" si="7"/>
        <v>0</v>
      </c>
      <c r="AK18" s="170"/>
      <c r="AL18" s="103">
        <f t="shared" si="8"/>
        <v>0</v>
      </c>
      <c r="AM18" s="170"/>
      <c r="AN18" s="103">
        <f t="shared" si="9"/>
        <v>0</v>
      </c>
      <c r="AO18" s="170"/>
      <c r="AP18" s="103">
        <f t="shared" si="10"/>
        <v>0</v>
      </c>
      <c r="AQ18" s="170"/>
      <c r="AR18" s="103">
        <f t="shared" si="11"/>
        <v>0</v>
      </c>
      <c r="AS18" s="170"/>
      <c r="AT18" s="103">
        <f t="shared" si="12"/>
        <v>0</v>
      </c>
    </row>
    <row r="19" spans="1:46" ht="24" customHeight="1" x14ac:dyDescent="0.2">
      <c r="A19" s="145">
        <f t="shared" si="15"/>
        <v>14</v>
      </c>
      <c r="B19" s="295" t="str">
        <f>IF(ISBLANK('Item List'!B17),"",'Item List'!B17)</f>
        <v>SIDEWALK REMOVAL</v>
      </c>
      <c r="C19" s="295" t="str">
        <f>IF(ISBLANK('Item List'!C17),"",'Item List'!C17)</f>
        <v>SQ FT</v>
      </c>
      <c r="D19" s="296">
        <f>IF(ISBLANK('Item List'!D17),0,'Item List'!D17)</f>
        <v>9343</v>
      </c>
      <c r="E19" s="146">
        <f>IF(ISBLANK('Item List'!E17),0,'Item List'!E17)</f>
        <v>15</v>
      </c>
      <c r="F19" s="146">
        <f t="shared" si="13"/>
        <v>140145</v>
      </c>
      <c r="G19" s="168">
        <v>3</v>
      </c>
      <c r="H19" s="103">
        <f t="shared" si="13"/>
        <v>28029</v>
      </c>
      <c r="I19" s="170">
        <v>5</v>
      </c>
      <c r="J19" s="103">
        <f t="shared" si="0"/>
        <v>46715</v>
      </c>
      <c r="K19" s="170">
        <v>6</v>
      </c>
      <c r="L19" s="103">
        <f t="shared" si="1"/>
        <v>56058</v>
      </c>
      <c r="M19" s="170"/>
      <c r="N19" s="103">
        <f t="shared" si="2"/>
        <v>0</v>
      </c>
      <c r="O19" s="145">
        <f t="shared" si="16"/>
        <v>14</v>
      </c>
      <c r="P19" s="295" t="str">
        <f>IF(ISBLANK('Item List'!B17),"",'Item List'!B17)</f>
        <v>SIDEWALK REMOVAL</v>
      </c>
      <c r="Q19" s="295" t="str">
        <f>IF(ISBLANK('Item List'!C17),"",'Item List'!C17)</f>
        <v>SQ FT</v>
      </c>
      <c r="R19" s="296">
        <f>IF(ISBLANK('Item List'!D17),0,'Item List'!D17)</f>
        <v>9343</v>
      </c>
      <c r="S19" s="146">
        <f>IF(ISBLANK('Item List'!E17),0,'Item List'!E17)</f>
        <v>15</v>
      </c>
      <c r="T19" s="146">
        <f t="shared" si="3"/>
        <v>140145</v>
      </c>
      <c r="U19" s="170"/>
      <c r="V19" s="103">
        <f t="shared" si="4"/>
        <v>0</v>
      </c>
      <c r="W19" s="170"/>
      <c r="X19" s="103">
        <f t="shared" si="4"/>
        <v>0</v>
      </c>
      <c r="Y19" s="170"/>
      <c r="Z19" s="103">
        <f t="shared" si="5"/>
        <v>0</v>
      </c>
      <c r="AA19" s="170"/>
      <c r="AB19" s="103">
        <f t="shared" si="6"/>
        <v>0</v>
      </c>
      <c r="AC19" s="145">
        <f t="shared" si="17"/>
        <v>14</v>
      </c>
      <c r="AD19" s="295" t="str">
        <f>IF(ISBLANK('Item List'!B17),"",'Item List'!B17)</f>
        <v>SIDEWALK REMOVAL</v>
      </c>
      <c r="AE19" s="295" t="str">
        <f>IF(ISBLANK('Item List'!C17),"",'Item List'!C17)</f>
        <v>SQ FT</v>
      </c>
      <c r="AF19" s="296">
        <f>IF(ISBLANK('Item List'!D17),0,'Item List'!D17)</f>
        <v>9343</v>
      </c>
      <c r="AG19" s="146">
        <f>IF(ISBLANK('Item List'!E17),0,'Item List'!E17)</f>
        <v>15</v>
      </c>
      <c r="AH19" s="146">
        <f t="shared" si="14"/>
        <v>140145</v>
      </c>
      <c r="AI19" s="170"/>
      <c r="AJ19" s="103">
        <f t="shared" si="7"/>
        <v>0</v>
      </c>
      <c r="AK19" s="170"/>
      <c r="AL19" s="103">
        <f t="shared" si="8"/>
        <v>0</v>
      </c>
      <c r="AM19" s="170"/>
      <c r="AN19" s="103">
        <f t="shared" si="9"/>
        <v>0</v>
      </c>
      <c r="AO19" s="170"/>
      <c r="AP19" s="103">
        <f t="shared" si="10"/>
        <v>0</v>
      </c>
      <c r="AQ19" s="170"/>
      <c r="AR19" s="103">
        <f t="shared" si="11"/>
        <v>0</v>
      </c>
      <c r="AS19" s="170"/>
      <c r="AT19" s="103">
        <f t="shared" si="12"/>
        <v>0</v>
      </c>
    </row>
    <row r="20" spans="1:46" ht="24" customHeight="1" x14ac:dyDescent="0.2">
      <c r="A20" s="145">
        <f t="shared" si="15"/>
        <v>15</v>
      </c>
      <c r="B20" s="295" t="str">
        <f>IF(ISBLANK('Item List'!B18),"",'Item List'!B18)</f>
        <v>COMBINATION CONCRETE CURB AND GUTTER, TYPE M-6.18 (MODIFIED)</v>
      </c>
      <c r="C20" s="295" t="str">
        <f>IF(ISBLANK('Item List'!C18),"",'Item List'!C18)</f>
        <v>FT</v>
      </c>
      <c r="D20" s="296">
        <f>IF(ISBLANK('Item List'!D18),0,'Item List'!D18)</f>
        <v>80</v>
      </c>
      <c r="E20" s="146">
        <f>IF(ISBLANK('Item List'!E18),0,'Item List'!E18)</f>
        <v>35</v>
      </c>
      <c r="F20" s="146">
        <f t="shared" si="13"/>
        <v>2800</v>
      </c>
      <c r="G20" s="168">
        <v>32</v>
      </c>
      <c r="H20" s="103">
        <f t="shared" si="13"/>
        <v>2560</v>
      </c>
      <c r="I20" s="170">
        <v>69</v>
      </c>
      <c r="J20" s="103">
        <f t="shared" si="0"/>
        <v>5520</v>
      </c>
      <c r="K20" s="170">
        <v>92.5</v>
      </c>
      <c r="L20" s="103">
        <f t="shared" si="1"/>
        <v>7400</v>
      </c>
      <c r="M20" s="170"/>
      <c r="N20" s="103">
        <f t="shared" si="2"/>
        <v>0</v>
      </c>
      <c r="O20" s="145">
        <f t="shared" si="16"/>
        <v>15</v>
      </c>
      <c r="P20" s="295" t="str">
        <f>IF(ISBLANK('Item List'!B18),"",'Item List'!B18)</f>
        <v>COMBINATION CONCRETE CURB AND GUTTER, TYPE M-6.18 (MODIFIED)</v>
      </c>
      <c r="Q20" s="295" t="str">
        <f>IF(ISBLANK('Item List'!C18),"",'Item List'!C18)</f>
        <v>FT</v>
      </c>
      <c r="R20" s="296">
        <f>IF(ISBLANK('Item List'!D18),0,'Item List'!D18)</f>
        <v>80</v>
      </c>
      <c r="S20" s="146">
        <f>IF(ISBLANK('Item List'!E18),0,'Item List'!E18)</f>
        <v>35</v>
      </c>
      <c r="T20" s="146">
        <f t="shared" si="3"/>
        <v>2800</v>
      </c>
      <c r="U20" s="170"/>
      <c r="V20" s="103">
        <f t="shared" si="4"/>
        <v>0</v>
      </c>
      <c r="W20" s="170"/>
      <c r="X20" s="103">
        <f t="shared" si="4"/>
        <v>0</v>
      </c>
      <c r="Y20" s="170"/>
      <c r="Z20" s="103">
        <f t="shared" si="5"/>
        <v>0</v>
      </c>
      <c r="AA20" s="170"/>
      <c r="AB20" s="103">
        <f t="shared" si="6"/>
        <v>0</v>
      </c>
      <c r="AC20" s="145">
        <f t="shared" si="17"/>
        <v>15</v>
      </c>
      <c r="AD20" s="295" t="str">
        <f>IF(ISBLANK('Item List'!B18),"",'Item List'!B18)</f>
        <v>COMBINATION CONCRETE CURB AND GUTTER, TYPE M-6.18 (MODIFIED)</v>
      </c>
      <c r="AE20" s="295" t="str">
        <f>IF(ISBLANK('Item List'!C18),"",'Item List'!C18)</f>
        <v>FT</v>
      </c>
      <c r="AF20" s="296">
        <f>IF(ISBLANK('Item List'!D18),0,'Item List'!D18)</f>
        <v>80</v>
      </c>
      <c r="AG20" s="146">
        <f>IF(ISBLANK('Item List'!E18),0,'Item List'!E18)</f>
        <v>35</v>
      </c>
      <c r="AH20" s="146">
        <f t="shared" si="14"/>
        <v>2800</v>
      </c>
      <c r="AI20" s="170"/>
      <c r="AJ20" s="103">
        <f t="shared" si="7"/>
        <v>0</v>
      </c>
      <c r="AK20" s="170"/>
      <c r="AL20" s="103">
        <f t="shared" si="8"/>
        <v>0</v>
      </c>
      <c r="AM20" s="170"/>
      <c r="AN20" s="103">
        <f t="shared" si="9"/>
        <v>0</v>
      </c>
      <c r="AO20" s="170"/>
      <c r="AP20" s="103">
        <f t="shared" si="10"/>
        <v>0</v>
      </c>
      <c r="AQ20" s="170"/>
      <c r="AR20" s="103">
        <f t="shared" si="11"/>
        <v>0</v>
      </c>
      <c r="AS20" s="170"/>
      <c r="AT20" s="103">
        <f t="shared" si="12"/>
        <v>0</v>
      </c>
    </row>
    <row r="21" spans="1:46" ht="24" customHeight="1" x14ac:dyDescent="0.2">
      <c r="A21" s="145">
        <f t="shared" si="15"/>
        <v>16</v>
      </c>
      <c r="B21" s="295" t="str">
        <f>IF(ISBLANK('Item List'!B19),"",'Item List'!B19)</f>
        <v>REMOVING AND RESETTING STREET SIGNS</v>
      </c>
      <c r="C21" s="295" t="str">
        <f>IF(ISBLANK('Item List'!C19),"",'Item List'!C19)</f>
        <v>EACH</v>
      </c>
      <c r="D21" s="296">
        <f>IF(ISBLANK('Item List'!D19),0,'Item List'!D19)</f>
        <v>1</v>
      </c>
      <c r="E21" s="146">
        <f>IF(ISBLANK('Item List'!E19),0,'Item List'!E19)</f>
        <v>50</v>
      </c>
      <c r="F21" s="146">
        <f t="shared" si="13"/>
        <v>50</v>
      </c>
      <c r="G21" s="168">
        <v>600</v>
      </c>
      <c r="H21" s="103">
        <f t="shared" si="13"/>
        <v>600</v>
      </c>
      <c r="I21" s="170">
        <v>500</v>
      </c>
      <c r="J21" s="103">
        <f t="shared" si="0"/>
        <v>500</v>
      </c>
      <c r="K21" s="170">
        <v>700</v>
      </c>
      <c r="L21" s="103">
        <f t="shared" si="1"/>
        <v>700</v>
      </c>
      <c r="M21" s="170"/>
      <c r="N21" s="103">
        <f t="shared" si="2"/>
        <v>0</v>
      </c>
      <c r="O21" s="145">
        <f t="shared" si="16"/>
        <v>16</v>
      </c>
      <c r="P21" s="295" t="str">
        <f>IF(ISBLANK('Item List'!B19),"",'Item List'!B19)</f>
        <v>REMOVING AND RESETTING STREET SIGNS</v>
      </c>
      <c r="Q21" s="295" t="str">
        <f>IF(ISBLANK('Item List'!C19),"",'Item List'!C19)</f>
        <v>EACH</v>
      </c>
      <c r="R21" s="296">
        <f>IF(ISBLANK('Item List'!D19),0,'Item List'!D19)</f>
        <v>1</v>
      </c>
      <c r="S21" s="146">
        <f>IF(ISBLANK('Item List'!E19),0,'Item List'!E19)</f>
        <v>50</v>
      </c>
      <c r="T21" s="146">
        <f t="shared" si="3"/>
        <v>50</v>
      </c>
      <c r="U21" s="170"/>
      <c r="V21" s="103">
        <f t="shared" si="4"/>
        <v>0</v>
      </c>
      <c r="W21" s="170"/>
      <c r="X21" s="103">
        <f t="shared" si="4"/>
        <v>0</v>
      </c>
      <c r="Y21" s="170"/>
      <c r="Z21" s="103">
        <f t="shared" si="5"/>
        <v>0</v>
      </c>
      <c r="AA21" s="170"/>
      <c r="AB21" s="103">
        <f t="shared" si="6"/>
        <v>0</v>
      </c>
      <c r="AC21" s="145">
        <f t="shared" si="17"/>
        <v>16</v>
      </c>
      <c r="AD21" s="295" t="str">
        <f>IF(ISBLANK('Item List'!B19),"",'Item List'!B19)</f>
        <v>REMOVING AND RESETTING STREET SIGNS</v>
      </c>
      <c r="AE21" s="295" t="str">
        <f>IF(ISBLANK('Item List'!C19),"",'Item List'!C19)</f>
        <v>EACH</v>
      </c>
      <c r="AF21" s="296">
        <f>IF(ISBLANK('Item List'!D19),0,'Item List'!D19)</f>
        <v>1</v>
      </c>
      <c r="AG21" s="146">
        <f>IF(ISBLANK('Item List'!E19),0,'Item List'!E19)</f>
        <v>50</v>
      </c>
      <c r="AH21" s="146">
        <f t="shared" si="14"/>
        <v>50</v>
      </c>
      <c r="AI21" s="170"/>
      <c r="AJ21" s="103">
        <f t="shared" si="7"/>
        <v>0</v>
      </c>
      <c r="AK21" s="170"/>
      <c r="AL21" s="103">
        <f t="shared" si="8"/>
        <v>0</v>
      </c>
      <c r="AM21" s="170"/>
      <c r="AN21" s="103">
        <f t="shared" si="9"/>
        <v>0</v>
      </c>
      <c r="AO21" s="170"/>
      <c r="AP21" s="103">
        <f t="shared" si="10"/>
        <v>0</v>
      </c>
      <c r="AQ21" s="170"/>
      <c r="AR21" s="103">
        <f t="shared" si="11"/>
        <v>0</v>
      </c>
      <c r="AS21" s="170"/>
      <c r="AT21" s="103">
        <f t="shared" si="12"/>
        <v>0</v>
      </c>
    </row>
    <row r="22" spans="1:46" ht="24" customHeight="1" x14ac:dyDescent="0.2">
      <c r="A22" s="145">
        <f t="shared" si="15"/>
        <v>17</v>
      </c>
      <c r="B22" s="295" t="str">
        <f>IF(ISBLANK('Item List'!B20),"",'Item List'!B20)</f>
        <v>TUBULAR STEEL SIGN SUPPORT</v>
      </c>
      <c r="C22" s="295" t="str">
        <f>IF(ISBLANK('Item List'!C20),"",'Item List'!C20)</f>
        <v>FT</v>
      </c>
      <c r="D22" s="296">
        <f>IF(ISBLANK('Item List'!D20),0,'Item List'!D20)</f>
        <v>160</v>
      </c>
      <c r="E22" s="146">
        <f>IF(ISBLANK('Item List'!E20),0,'Item List'!E20)</f>
        <v>15</v>
      </c>
      <c r="F22" s="146">
        <f t="shared" si="13"/>
        <v>2400</v>
      </c>
      <c r="G22" s="168">
        <v>21</v>
      </c>
      <c r="H22" s="103">
        <f t="shared" si="13"/>
        <v>3360</v>
      </c>
      <c r="I22" s="170">
        <v>100</v>
      </c>
      <c r="J22" s="103">
        <f t="shared" si="0"/>
        <v>16000</v>
      </c>
      <c r="K22" s="170">
        <v>95</v>
      </c>
      <c r="L22" s="103">
        <f t="shared" si="1"/>
        <v>15200</v>
      </c>
      <c r="M22" s="170"/>
      <c r="N22" s="103">
        <f t="shared" si="2"/>
        <v>0</v>
      </c>
      <c r="O22" s="145">
        <f t="shared" si="16"/>
        <v>17</v>
      </c>
      <c r="P22" s="295" t="str">
        <f>IF(ISBLANK('Item List'!B20),"",'Item List'!B20)</f>
        <v>TUBULAR STEEL SIGN SUPPORT</v>
      </c>
      <c r="Q22" s="295" t="str">
        <f>IF(ISBLANK('Item List'!C20),"",'Item List'!C20)</f>
        <v>FT</v>
      </c>
      <c r="R22" s="296">
        <f>IF(ISBLANK('Item List'!D20),0,'Item List'!D20)</f>
        <v>160</v>
      </c>
      <c r="S22" s="146">
        <f>IF(ISBLANK('Item List'!E20),0,'Item List'!E20)</f>
        <v>15</v>
      </c>
      <c r="T22" s="146">
        <f t="shared" si="3"/>
        <v>2400</v>
      </c>
      <c r="U22" s="170"/>
      <c r="V22" s="103">
        <f t="shared" si="4"/>
        <v>0</v>
      </c>
      <c r="W22" s="170"/>
      <c r="X22" s="103">
        <f t="shared" si="4"/>
        <v>0</v>
      </c>
      <c r="Y22" s="170"/>
      <c r="Z22" s="103">
        <f t="shared" si="5"/>
        <v>0</v>
      </c>
      <c r="AA22" s="170"/>
      <c r="AB22" s="103">
        <f t="shared" si="6"/>
        <v>0</v>
      </c>
      <c r="AC22" s="145">
        <f t="shared" si="17"/>
        <v>17</v>
      </c>
      <c r="AD22" s="295" t="str">
        <f>IF(ISBLANK('Item List'!B20),"",'Item List'!B20)</f>
        <v>TUBULAR STEEL SIGN SUPPORT</v>
      </c>
      <c r="AE22" s="295" t="str">
        <f>IF(ISBLANK('Item List'!C20),"",'Item List'!C20)</f>
        <v>FT</v>
      </c>
      <c r="AF22" s="296">
        <f>IF(ISBLANK('Item List'!D20),0,'Item List'!D20)</f>
        <v>160</v>
      </c>
      <c r="AG22" s="146">
        <f>IF(ISBLANK('Item List'!E20),0,'Item List'!E20)</f>
        <v>15</v>
      </c>
      <c r="AH22" s="146">
        <f t="shared" si="14"/>
        <v>2400</v>
      </c>
      <c r="AI22" s="170"/>
      <c r="AJ22" s="103">
        <f t="shared" si="7"/>
        <v>0</v>
      </c>
      <c r="AK22" s="170"/>
      <c r="AL22" s="103">
        <f t="shared" si="8"/>
        <v>0</v>
      </c>
      <c r="AM22" s="170"/>
      <c r="AN22" s="103">
        <f t="shared" si="9"/>
        <v>0</v>
      </c>
      <c r="AO22" s="170"/>
      <c r="AP22" s="103">
        <f t="shared" si="10"/>
        <v>0</v>
      </c>
      <c r="AQ22" s="170"/>
      <c r="AR22" s="103">
        <f t="shared" si="11"/>
        <v>0</v>
      </c>
      <c r="AS22" s="170"/>
      <c r="AT22" s="103">
        <f t="shared" si="12"/>
        <v>0</v>
      </c>
    </row>
    <row r="23" spans="1:46" ht="24" customHeight="1" x14ac:dyDescent="0.2">
      <c r="A23" s="145">
        <f t="shared" si="15"/>
        <v>18</v>
      </c>
      <c r="B23" s="295" t="str">
        <f>IF(ISBLANK('Item List'!B21),"",'Item List'!B21)</f>
        <v>SIGN PANEL, TYPE 1</v>
      </c>
      <c r="C23" s="295" t="str">
        <f>IF(ISBLANK('Item List'!C21),"",'Item List'!C21)</f>
        <v>SQ FT</v>
      </c>
      <c r="D23" s="296">
        <f>IF(ISBLANK('Item List'!D21),0,'Item List'!D21)</f>
        <v>44</v>
      </c>
      <c r="E23" s="146">
        <f>IF(ISBLANK('Item List'!E21),0,'Item List'!E21)</f>
        <v>45</v>
      </c>
      <c r="F23" s="146">
        <f t="shared" si="13"/>
        <v>1980</v>
      </c>
      <c r="G23" s="168">
        <v>28</v>
      </c>
      <c r="H23" s="103">
        <f t="shared" si="13"/>
        <v>1232</v>
      </c>
      <c r="I23" s="170">
        <v>65</v>
      </c>
      <c r="J23" s="103">
        <f t="shared" si="0"/>
        <v>2860</v>
      </c>
      <c r="K23" s="170">
        <v>56.5</v>
      </c>
      <c r="L23" s="103">
        <f t="shared" si="1"/>
        <v>2486</v>
      </c>
      <c r="M23" s="170"/>
      <c r="N23" s="103">
        <f t="shared" si="2"/>
        <v>0</v>
      </c>
      <c r="O23" s="145">
        <f t="shared" si="16"/>
        <v>18</v>
      </c>
      <c r="P23" s="295" t="str">
        <f>IF(ISBLANK('Item List'!B21),"",'Item List'!B21)</f>
        <v>SIGN PANEL, TYPE 1</v>
      </c>
      <c r="Q23" s="295" t="str">
        <f>IF(ISBLANK('Item List'!C21),"",'Item List'!C21)</f>
        <v>SQ FT</v>
      </c>
      <c r="R23" s="296">
        <f>IF(ISBLANK('Item List'!D21),0,'Item List'!D21)</f>
        <v>44</v>
      </c>
      <c r="S23" s="146">
        <f>IF(ISBLANK('Item List'!E21),0,'Item List'!E21)</f>
        <v>45</v>
      </c>
      <c r="T23" s="146">
        <f t="shared" si="3"/>
        <v>1980</v>
      </c>
      <c r="U23" s="170"/>
      <c r="V23" s="103">
        <f t="shared" si="4"/>
        <v>0</v>
      </c>
      <c r="W23" s="170"/>
      <c r="X23" s="103">
        <f t="shared" si="4"/>
        <v>0</v>
      </c>
      <c r="Y23" s="170"/>
      <c r="Z23" s="103">
        <f t="shared" si="5"/>
        <v>0</v>
      </c>
      <c r="AA23" s="170"/>
      <c r="AB23" s="103">
        <f t="shared" si="6"/>
        <v>0</v>
      </c>
      <c r="AC23" s="145">
        <f t="shared" si="17"/>
        <v>18</v>
      </c>
      <c r="AD23" s="295" t="str">
        <f>IF(ISBLANK('Item List'!B21),"",'Item List'!B21)</f>
        <v>SIGN PANEL, TYPE 1</v>
      </c>
      <c r="AE23" s="295" t="str">
        <f>IF(ISBLANK('Item List'!C21),"",'Item List'!C21)</f>
        <v>SQ FT</v>
      </c>
      <c r="AF23" s="296">
        <f>IF(ISBLANK('Item List'!D21),0,'Item List'!D21)</f>
        <v>44</v>
      </c>
      <c r="AG23" s="146">
        <f>IF(ISBLANK('Item List'!E21),0,'Item List'!E21)</f>
        <v>45</v>
      </c>
      <c r="AH23" s="146">
        <f t="shared" si="14"/>
        <v>1980</v>
      </c>
      <c r="AI23" s="170"/>
      <c r="AJ23" s="103">
        <f t="shared" si="7"/>
        <v>0</v>
      </c>
      <c r="AK23" s="170"/>
      <c r="AL23" s="103">
        <f t="shared" si="8"/>
        <v>0</v>
      </c>
      <c r="AM23" s="170"/>
      <c r="AN23" s="103">
        <f t="shared" si="9"/>
        <v>0</v>
      </c>
      <c r="AO23" s="170"/>
      <c r="AP23" s="103">
        <f t="shared" si="10"/>
        <v>0</v>
      </c>
      <c r="AQ23" s="170"/>
      <c r="AR23" s="103">
        <f t="shared" si="11"/>
        <v>0</v>
      </c>
      <c r="AS23" s="170"/>
      <c r="AT23" s="103">
        <f t="shared" si="12"/>
        <v>0</v>
      </c>
    </row>
    <row r="24" spans="1:46" ht="24" customHeight="1" x14ac:dyDescent="0.2">
      <c r="A24" s="145">
        <f t="shared" si="15"/>
        <v>19</v>
      </c>
      <c r="B24" s="295" t="str">
        <f>IF(ISBLANK('Item List'!B22),"",'Item List'!B22)</f>
        <v>TREE AND GRATE REMOVAL</v>
      </c>
      <c r="C24" s="295" t="str">
        <f>IF(ISBLANK('Item List'!C22),"",'Item List'!C22)</f>
        <v>EACH</v>
      </c>
      <c r="D24" s="296">
        <f>IF(ISBLANK('Item List'!D22),0,'Item List'!D22)</f>
        <v>7</v>
      </c>
      <c r="E24" s="146">
        <f>IF(ISBLANK('Item List'!E22),0,'Item List'!E22)</f>
        <v>35</v>
      </c>
      <c r="F24" s="146">
        <f t="shared" si="13"/>
        <v>245</v>
      </c>
      <c r="G24" s="168">
        <v>800</v>
      </c>
      <c r="H24" s="103">
        <f t="shared" si="13"/>
        <v>5600</v>
      </c>
      <c r="I24" s="170">
        <v>1250</v>
      </c>
      <c r="J24" s="103">
        <f t="shared" si="0"/>
        <v>8750</v>
      </c>
      <c r="K24" s="170">
        <v>995</v>
      </c>
      <c r="L24" s="103">
        <f t="shared" si="1"/>
        <v>6965</v>
      </c>
      <c r="M24" s="170"/>
      <c r="N24" s="103">
        <f t="shared" si="2"/>
        <v>0</v>
      </c>
      <c r="O24" s="145">
        <f t="shared" si="16"/>
        <v>19</v>
      </c>
      <c r="P24" s="295" t="str">
        <f>IF(ISBLANK('Item List'!B22),"",'Item List'!B22)</f>
        <v>TREE AND GRATE REMOVAL</v>
      </c>
      <c r="Q24" s="295" t="str">
        <f>IF(ISBLANK('Item List'!C22),"",'Item List'!C22)</f>
        <v>EACH</v>
      </c>
      <c r="R24" s="296">
        <f>IF(ISBLANK('Item List'!D22),0,'Item List'!D22)</f>
        <v>7</v>
      </c>
      <c r="S24" s="146">
        <f>IF(ISBLANK('Item List'!E22),0,'Item List'!E22)</f>
        <v>35</v>
      </c>
      <c r="T24" s="146">
        <f t="shared" si="3"/>
        <v>245</v>
      </c>
      <c r="U24" s="170"/>
      <c r="V24" s="103">
        <f t="shared" si="4"/>
        <v>0</v>
      </c>
      <c r="W24" s="170"/>
      <c r="X24" s="103">
        <f t="shared" si="4"/>
        <v>0</v>
      </c>
      <c r="Y24" s="170"/>
      <c r="Z24" s="103">
        <f t="shared" si="5"/>
        <v>0</v>
      </c>
      <c r="AA24" s="170"/>
      <c r="AB24" s="103">
        <f t="shared" si="6"/>
        <v>0</v>
      </c>
      <c r="AC24" s="145">
        <f t="shared" si="17"/>
        <v>19</v>
      </c>
      <c r="AD24" s="295" t="str">
        <f>IF(ISBLANK('Item List'!B22),"",'Item List'!B22)</f>
        <v>TREE AND GRATE REMOVAL</v>
      </c>
      <c r="AE24" s="295" t="str">
        <f>IF(ISBLANK('Item List'!C22),"",'Item List'!C22)</f>
        <v>EACH</v>
      </c>
      <c r="AF24" s="296">
        <f>IF(ISBLANK('Item List'!D22),0,'Item List'!D22)</f>
        <v>7</v>
      </c>
      <c r="AG24" s="146">
        <f>IF(ISBLANK('Item List'!E22),0,'Item List'!E22)</f>
        <v>35</v>
      </c>
      <c r="AH24" s="146">
        <f t="shared" si="14"/>
        <v>245</v>
      </c>
      <c r="AI24" s="170"/>
      <c r="AJ24" s="103">
        <f t="shared" si="7"/>
        <v>0</v>
      </c>
      <c r="AK24" s="170"/>
      <c r="AL24" s="103">
        <f t="shared" si="8"/>
        <v>0</v>
      </c>
      <c r="AM24" s="170"/>
      <c r="AN24" s="103">
        <f t="shared" si="9"/>
        <v>0</v>
      </c>
      <c r="AO24" s="170"/>
      <c r="AP24" s="103">
        <f t="shared" si="10"/>
        <v>0</v>
      </c>
      <c r="AQ24" s="170"/>
      <c r="AR24" s="103">
        <f t="shared" si="11"/>
        <v>0</v>
      </c>
      <c r="AS24" s="170"/>
      <c r="AT24" s="103">
        <f t="shared" si="12"/>
        <v>0</v>
      </c>
    </row>
    <row r="25" spans="1:46" ht="24" customHeight="1" x14ac:dyDescent="0.2">
      <c r="A25" s="145">
        <f t="shared" si="15"/>
        <v>20</v>
      </c>
      <c r="B25" s="295" t="str">
        <f>IF(ISBLANK('Item List'!B23),"",'Item List'!B23)</f>
        <v>REMOVE AND RELOCATE TRASH RECEPTACLE</v>
      </c>
      <c r="C25" s="295" t="str">
        <f>IF(ISBLANK('Item List'!C23),"",'Item List'!C23)</f>
        <v>EACH</v>
      </c>
      <c r="D25" s="296">
        <f>IF(ISBLANK('Item List'!D23),0,'Item List'!D23)</f>
        <v>1</v>
      </c>
      <c r="E25" s="146">
        <f>IF(ISBLANK('Item List'!E23),0,'Item List'!E23)</f>
        <v>50</v>
      </c>
      <c r="F25" s="146">
        <f t="shared" si="13"/>
        <v>50</v>
      </c>
      <c r="G25" s="168">
        <v>600</v>
      </c>
      <c r="H25" s="103">
        <f t="shared" si="13"/>
        <v>600</v>
      </c>
      <c r="I25" s="170">
        <v>2000</v>
      </c>
      <c r="J25" s="103">
        <f t="shared" si="0"/>
        <v>2000</v>
      </c>
      <c r="K25" s="170">
        <v>575</v>
      </c>
      <c r="L25" s="103">
        <f t="shared" si="1"/>
        <v>575</v>
      </c>
      <c r="M25" s="170"/>
      <c r="N25" s="103">
        <f t="shared" si="2"/>
        <v>0</v>
      </c>
      <c r="O25" s="145">
        <f t="shared" si="16"/>
        <v>20</v>
      </c>
      <c r="P25" s="295" t="str">
        <f>IF(ISBLANK('Item List'!B23),"",'Item List'!B23)</f>
        <v>REMOVE AND RELOCATE TRASH RECEPTACLE</v>
      </c>
      <c r="Q25" s="295" t="str">
        <f>IF(ISBLANK('Item List'!C23),"",'Item List'!C23)</f>
        <v>EACH</v>
      </c>
      <c r="R25" s="296">
        <f>IF(ISBLANK('Item List'!D23),0,'Item List'!D23)</f>
        <v>1</v>
      </c>
      <c r="S25" s="146">
        <f>IF(ISBLANK('Item List'!E23),0,'Item List'!E23)</f>
        <v>50</v>
      </c>
      <c r="T25" s="146">
        <f t="shared" si="3"/>
        <v>50</v>
      </c>
      <c r="U25" s="170"/>
      <c r="V25" s="103">
        <f t="shared" si="4"/>
        <v>0</v>
      </c>
      <c r="W25" s="170"/>
      <c r="X25" s="103">
        <f t="shared" si="4"/>
        <v>0</v>
      </c>
      <c r="Y25" s="170"/>
      <c r="Z25" s="103">
        <f t="shared" si="5"/>
        <v>0</v>
      </c>
      <c r="AA25" s="170"/>
      <c r="AB25" s="103">
        <f t="shared" si="6"/>
        <v>0</v>
      </c>
      <c r="AC25" s="145">
        <f t="shared" si="17"/>
        <v>20</v>
      </c>
      <c r="AD25" s="295" t="str">
        <f>IF(ISBLANK('Item List'!B23),"",'Item List'!B23)</f>
        <v>REMOVE AND RELOCATE TRASH RECEPTACLE</v>
      </c>
      <c r="AE25" s="295" t="str">
        <f>IF(ISBLANK('Item List'!C23),"",'Item List'!C23)</f>
        <v>EACH</v>
      </c>
      <c r="AF25" s="296">
        <f>IF(ISBLANK('Item List'!D23),0,'Item List'!D23)</f>
        <v>1</v>
      </c>
      <c r="AG25" s="146">
        <f>IF(ISBLANK('Item List'!E23),0,'Item List'!E23)</f>
        <v>50</v>
      </c>
      <c r="AH25" s="146">
        <f t="shared" si="14"/>
        <v>50</v>
      </c>
      <c r="AI25" s="170"/>
      <c r="AJ25" s="103">
        <f t="shared" si="7"/>
        <v>0</v>
      </c>
      <c r="AK25" s="170"/>
      <c r="AL25" s="103">
        <f t="shared" si="8"/>
        <v>0</v>
      </c>
      <c r="AM25" s="170"/>
      <c r="AN25" s="103">
        <f t="shared" si="9"/>
        <v>0</v>
      </c>
      <c r="AO25" s="170"/>
      <c r="AP25" s="103">
        <f t="shared" si="10"/>
        <v>0</v>
      </c>
      <c r="AQ25" s="170"/>
      <c r="AR25" s="103">
        <f t="shared" si="11"/>
        <v>0</v>
      </c>
      <c r="AS25" s="170"/>
      <c r="AT25" s="103">
        <f t="shared" si="12"/>
        <v>0</v>
      </c>
    </row>
    <row r="26" spans="1:46" ht="24" customHeight="1" x14ac:dyDescent="0.2">
      <c r="A26" s="145">
        <f t="shared" si="15"/>
        <v>21</v>
      </c>
      <c r="B26" s="295" t="str">
        <f>IF(ISBLANK('Item List'!B24),"",'Item List'!B24)</f>
        <v>REMOVE AND RELOCATE PARK BENCH</v>
      </c>
      <c r="C26" s="295" t="str">
        <f>IF(ISBLANK('Item List'!C24),"",'Item List'!C24)</f>
        <v>EACH</v>
      </c>
      <c r="D26" s="296">
        <f>IF(ISBLANK('Item List'!D24),0,'Item List'!D24)</f>
        <v>1</v>
      </c>
      <c r="E26" s="146">
        <f>IF(ISBLANK('Item List'!E24),0,'Item List'!E24)</f>
        <v>200</v>
      </c>
      <c r="F26" s="146">
        <f t="shared" si="13"/>
        <v>200</v>
      </c>
      <c r="G26" s="168">
        <v>600</v>
      </c>
      <c r="H26" s="103">
        <f t="shared" si="13"/>
        <v>600</v>
      </c>
      <c r="I26" s="170">
        <v>2000</v>
      </c>
      <c r="J26" s="103">
        <f t="shared" si="0"/>
        <v>2000</v>
      </c>
      <c r="K26" s="170">
        <v>750</v>
      </c>
      <c r="L26" s="103">
        <f t="shared" si="1"/>
        <v>750</v>
      </c>
      <c r="M26" s="170"/>
      <c r="N26" s="103">
        <f t="shared" si="2"/>
        <v>0</v>
      </c>
      <c r="O26" s="145">
        <f t="shared" si="16"/>
        <v>21</v>
      </c>
      <c r="P26" s="295" t="str">
        <f>IF(ISBLANK('Item List'!B24),"",'Item List'!B24)</f>
        <v>REMOVE AND RELOCATE PARK BENCH</v>
      </c>
      <c r="Q26" s="295" t="str">
        <f>IF(ISBLANK('Item List'!C24),"",'Item List'!C24)</f>
        <v>EACH</v>
      </c>
      <c r="R26" s="296">
        <f>IF(ISBLANK('Item List'!D24),0,'Item List'!D24)</f>
        <v>1</v>
      </c>
      <c r="S26" s="146">
        <f>IF(ISBLANK('Item List'!E24),0,'Item List'!E24)</f>
        <v>200</v>
      </c>
      <c r="T26" s="146">
        <f t="shared" si="3"/>
        <v>200</v>
      </c>
      <c r="U26" s="170"/>
      <c r="V26" s="103">
        <f t="shared" si="4"/>
        <v>0</v>
      </c>
      <c r="W26" s="170"/>
      <c r="X26" s="103">
        <f t="shared" si="4"/>
        <v>0</v>
      </c>
      <c r="Y26" s="170"/>
      <c r="Z26" s="103">
        <f t="shared" si="5"/>
        <v>0</v>
      </c>
      <c r="AA26" s="170"/>
      <c r="AB26" s="103">
        <f t="shared" si="6"/>
        <v>0</v>
      </c>
      <c r="AC26" s="145">
        <f t="shared" si="17"/>
        <v>21</v>
      </c>
      <c r="AD26" s="295" t="str">
        <f>IF(ISBLANK('Item List'!B24),"",'Item List'!B24)</f>
        <v>REMOVE AND RELOCATE PARK BENCH</v>
      </c>
      <c r="AE26" s="295" t="str">
        <f>IF(ISBLANK('Item List'!C24),"",'Item List'!C24)</f>
        <v>EACH</v>
      </c>
      <c r="AF26" s="296">
        <f>IF(ISBLANK('Item List'!D24),0,'Item List'!D24)</f>
        <v>1</v>
      </c>
      <c r="AG26" s="146">
        <f>IF(ISBLANK('Item List'!E24),0,'Item List'!E24)</f>
        <v>200</v>
      </c>
      <c r="AH26" s="146">
        <f t="shared" si="14"/>
        <v>200</v>
      </c>
      <c r="AI26" s="170"/>
      <c r="AJ26" s="103">
        <f t="shared" si="7"/>
        <v>0</v>
      </c>
      <c r="AK26" s="170"/>
      <c r="AL26" s="103">
        <f t="shared" si="8"/>
        <v>0</v>
      </c>
      <c r="AM26" s="170"/>
      <c r="AN26" s="103">
        <f t="shared" si="9"/>
        <v>0</v>
      </c>
      <c r="AO26" s="170"/>
      <c r="AP26" s="103">
        <f t="shared" si="10"/>
        <v>0</v>
      </c>
      <c r="AQ26" s="170"/>
      <c r="AR26" s="103">
        <f t="shared" si="11"/>
        <v>0</v>
      </c>
      <c r="AS26" s="170"/>
      <c r="AT26" s="103">
        <f t="shared" si="12"/>
        <v>0</v>
      </c>
    </row>
    <row r="27" spans="1:46" ht="24" customHeight="1" x14ac:dyDescent="0.2">
      <c r="A27" s="145">
        <f t="shared" si="15"/>
        <v>22</v>
      </c>
      <c r="B27" s="295" t="str">
        <f>IF(ISBLANK('Item List'!B25),"",'Item List'!B25)</f>
        <v>STAMPED, COLORED PORTLAND CEMENT CONCRETE SIDEWALK, 5 INCH</v>
      </c>
      <c r="C27" s="295" t="str">
        <f>IF(ISBLANK('Item List'!C25),"",'Item List'!C25)</f>
        <v>SQ FT</v>
      </c>
      <c r="D27" s="296">
        <f>IF(ISBLANK('Item List'!D25),0,'Item List'!D25)</f>
        <v>1315</v>
      </c>
      <c r="E27" s="146">
        <f>IF(ISBLANK('Item List'!E25),0,'Item List'!E25)</f>
        <v>20</v>
      </c>
      <c r="F27" s="146">
        <f t="shared" si="13"/>
        <v>26300</v>
      </c>
      <c r="G27" s="168">
        <v>25</v>
      </c>
      <c r="H27" s="103">
        <f t="shared" si="13"/>
        <v>32875</v>
      </c>
      <c r="I27" s="170">
        <v>37</v>
      </c>
      <c r="J27" s="103">
        <f t="shared" si="0"/>
        <v>48655</v>
      </c>
      <c r="K27" s="170">
        <v>28.75</v>
      </c>
      <c r="L27" s="103">
        <f t="shared" si="1"/>
        <v>37806.25</v>
      </c>
      <c r="M27" s="170"/>
      <c r="N27" s="103">
        <f t="shared" si="2"/>
        <v>0</v>
      </c>
      <c r="O27" s="145">
        <f t="shared" si="16"/>
        <v>22</v>
      </c>
      <c r="P27" s="295" t="str">
        <f>IF(ISBLANK('Item List'!B25),"",'Item List'!B25)</f>
        <v>STAMPED, COLORED PORTLAND CEMENT CONCRETE SIDEWALK, 5 INCH</v>
      </c>
      <c r="Q27" s="295" t="str">
        <f>IF(ISBLANK('Item List'!C25),"",'Item List'!C25)</f>
        <v>SQ FT</v>
      </c>
      <c r="R27" s="296">
        <f>IF(ISBLANK('Item List'!D25),0,'Item List'!D25)</f>
        <v>1315</v>
      </c>
      <c r="S27" s="146">
        <f>IF(ISBLANK('Item List'!E25),0,'Item List'!E25)</f>
        <v>20</v>
      </c>
      <c r="T27" s="146">
        <f t="shared" si="3"/>
        <v>26300</v>
      </c>
      <c r="U27" s="170"/>
      <c r="V27" s="103">
        <f t="shared" si="4"/>
        <v>0</v>
      </c>
      <c r="W27" s="170"/>
      <c r="X27" s="103">
        <f t="shared" si="4"/>
        <v>0</v>
      </c>
      <c r="Y27" s="170"/>
      <c r="Z27" s="103">
        <f t="shared" si="5"/>
        <v>0</v>
      </c>
      <c r="AA27" s="170"/>
      <c r="AB27" s="103">
        <f t="shared" si="6"/>
        <v>0</v>
      </c>
      <c r="AC27" s="145">
        <f t="shared" si="17"/>
        <v>22</v>
      </c>
      <c r="AD27" s="295" t="str">
        <f>IF(ISBLANK('Item List'!B25),"",'Item List'!B25)</f>
        <v>STAMPED, COLORED PORTLAND CEMENT CONCRETE SIDEWALK, 5 INCH</v>
      </c>
      <c r="AE27" s="295" t="str">
        <f>IF(ISBLANK('Item List'!C25),"",'Item List'!C25)</f>
        <v>SQ FT</v>
      </c>
      <c r="AF27" s="296">
        <f>IF(ISBLANK('Item List'!D25),0,'Item List'!D25)</f>
        <v>1315</v>
      </c>
      <c r="AG27" s="146">
        <f>IF(ISBLANK('Item List'!E25),0,'Item List'!E25)</f>
        <v>20</v>
      </c>
      <c r="AH27" s="146">
        <f t="shared" si="14"/>
        <v>26300</v>
      </c>
      <c r="AI27" s="170"/>
      <c r="AJ27" s="103">
        <f t="shared" si="7"/>
        <v>0</v>
      </c>
      <c r="AK27" s="170"/>
      <c r="AL27" s="103">
        <f t="shared" si="8"/>
        <v>0</v>
      </c>
      <c r="AM27" s="170"/>
      <c r="AN27" s="103">
        <f t="shared" si="9"/>
        <v>0</v>
      </c>
      <c r="AO27" s="170"/>
      <c r="AP27" s="103">
        <f t="shared" si="10"/>
        <v>0</v>
      </c>
      <c r="AQ27" s="170"/>
      <c r="AR27" s="103">
        <f t="shared" si="11"/>
        <v>0</v>
      </c>
      <c r="AS27" s="170"/>
      <c r="AT27" s="103">
        <f t="shared" si="12"/>
        <v>0</v>
      </c>
    </row>
    <row r="28" spans="1:46" ht="24" customHeight="1" x14ac:dyDescent="0.2">
      <c r="A28" s="145">
        <f t="shared" si="15"/>
        <v>23</v>
      </c>
      <c r="B28" s="295" t="str">
        <f>IF(ISBLANK('Item List'!B26),"",'Item List'!B26)</f>
        <v>GINKO BILOBA / MAIDENHAIR TREE, 2.5" CALIPER</v>
      </c>
      <c r="C28" s="295" t="str">
        <f>IF(ISBLANK('Item List'!C26),"",'Item List'!C26)</f>
        <v>EACH</v>
      </c>
      <c r="D28" s="296">
        <f>IF(ISBLANK('Item List'!D26),0,'Item List'!D26)</f>
        <v>8</v>
      </c>
      <c r="E28" s="146">
        <f>IF(ISBLANK('Item List'!E26),0,'Item List'!E26)</f>
        <v>500</v>
      </c>
      <c r="F28" s="146">
        <f t="shared" si="13"/>
        <v>4000</v>
      </c>
      <c r="G28" s="168">
        <v>950</v>
      </c>
      <c r="H28" s="103">
        <f t="shared" si="13"/>
        <v>7600</v>
      </c>
      <c r="I28" s="170">
        <v>800</v>
      </c>
      <c r="J28" s="103">
        <f t="shared" si="0"/>
        <v>6400</v>
      </c>
      <c r="K28" s="170">
        <v>1380</v>
      </c>
      <c r="L28" s="103">
        <f t="shared" si="1"/>
        <v>11040</v>
      </c>
      <c r="M28" s="170"/>
      <c r="N28" s="103">
        <f t="shared" si="2"/>
        <v>0</v>
      </c>
      <c r="O28" s="145">
        <f t="shared" si="16"/>
        <v>23</v>
      </c>
      <c r="P28" s="295" t="str">
        <f>IF(ISBLANK('Item List'!B26),"",'Item List'!B26)</f>
        <v>GINKO BILOBA / MAIDENHAIR TREE, 2.5" CALIPER</v>
      </c>
      <c r="Q28" s="295" t="str">
        <f>IF(ISBLANK('Item List'!C26),"",'Item List'!C26)</f>
        <v>EACH</v>
      </c>
      <c r="R28" s="296">
        <f>IF(ISBLANK('Item List'!D26),0,'Item List'!D26)</f>
        <v>8</v>
      </c>
      <c r="S28" s="146">
        <f>IF(ISBLANK('Item List'!E26),0,'Item List'!E26)</f>
        <v>500</v>
      </c>
      <c r="T28" s="146">
        <f t="shared" si="3"/>
        <v>4000</v>
      </c>
      <c r="U28" s="170"/>
      <c r="V28" s="103">
        <f t="shared" si="4"/>
        <v>0</v>
      </c>
      <c r="W28" s="170"/>
      <c r="X28" s="103">
        <f t="shared" si="4"/>
        <v>0</v>
      </c>
      <c r="Y28" s="170"/>
      <c r="Z28" s="103">
        <f t="shared" si="5"/>
        <v>0</v>
      </c>
      <c r="AA28" s="170"/>
      <c r="AB28" s="103">
        <f t="shared" si="6"/>
        <v>0</v>
      </c>
      <c r="AC28" s="145">
        <f t="shared" si="17"/>
        <v>23</v>
      </c>
      <c r="AD28" s="295" t="str">
        <f>IF(ISBLANK('Item List'!B26),"",'Item List'!B26)</f>
        <v>GINKO BILOBA / MAIDENHAIR TREE, 2.5" CALIPER</v>
      </c>
      <c r="AE28" s="295" t="str">
        <f>IF(ISBLANK('Item List'!C26),"",'Item List'!C26)</f>
        <v>EACH</v>
      </c>
      <c r="AF28" s="296">
        <f>IF(ISBLANK('Item List'!D26),0,'Item List'!D26)</f>
        <v>8</v>
      </c>
      <c r="AG28" s="146">
        <f>IF(ISBLANK('Item List'!E26),0,'Item List'!E26)</f>
        <v>500</v>
      </c>
      <c r="AH28" s="146">
        <f t="shared" si="14"/>
        <v>4000</v>
      </c>
      <c r="AI28" s="170"/>
      <c r="AJ28" s="103">
        <f t="shared" si="7"/>
        <v>0</v>
      </c>
      <c r="AK28" s="170"/>
      <c r="AL28" s="103">
        <f t="shared" si="8"/>
        <v>0</v>
      </c>
      <c r="AM28" s="170"/>
      <c r="AN28" s="103">
        <f t="shared" si="9"/>
        <v>0</v>
      </c>
      <c r="AO28" s="170"/>
      <c r="AP28" s="103">
        <f t="shared" si="10"/>
        <v>0</v>
      </c>
      <c r="AQ28" s="170"/>
      <c r="AR28" s="103">
        <f t="shared" si="11"/>
        <v>0</v>
      </c>
      <c r="AS28" s="170"/>
      <c r="AT28" s="103">
        <f t="shared" si="12"/>
        <v>0</v>
      </c>
    </row>
    <row r="29" spans="1:46" ht="24" customHeight="1" thickBot="1" x14ac:dyDescent="0.25">
      <c r="A29" s="145">
        <f t="shared" si="15"/>
        <v>24</v>
      </c>
      <c r="B29" s="295" t="str">
        <f>IF(ISBLANK('Item List'!B27),"",'Item List'!B27)</f>
        <v>ULMUS X 'FRONTIER' / FRONTIER ELM, 2.5" CALIPER</v>
      </c>
      <c r="C29" s="295" t="str">
        <f>IF(ISBLANK('Item List'!C27),"",'Item List'!C27)</f>
        <v>EACH</v>
      </c>
      <c r="D29" s="296">
        <f>IF(ISBLANK('Item List'!D27),0,'Item List'!D27)</f>
        <v>2</v>
      </c>
      <c r="E29" s="146">
        <f>IF(ISBLANK('Item List'!E27),0,'Item List'!E27)</f>
        <v>500</v>
      </c>
      <c r="F29" s="146">
        <f t="shared" si="13"/>
        <v>1000</v>
      </c>
      <c r="G29" s="168">
        <v>1100</v>
      </c>
      <c r="H29" s="103">
        <f t="shared" si="13"/>
        <v>2200</v>
      </c>
      <c r="I29" s="170">
        <v>600</v>
      </c>
      <c r="J29" s="103">
        <f t="shared" si="0"/>
        <v>1200</v>
      </c>
      <c r="K29" s="170">
        <v>1056</v>
      </c>
      <c r="L29" s="103">
        <f t="shared" si="1"/>
        <v>2112</v>
      </c>
      <c r="M29" s="170"/>
      <c r="N29" s="103">
        <f t="shared" si="2"/>
        <v>0</v>
      </c>
      <c r="O29" s="145">
        <f t="shared" si="16"/>
        <v>24</v>
      </c>
      <c r="P29" s="295" t="str">
        <f>IF(ISBLANK('Item List'!B27),"",'Item List'!B27)</f>
        <v>ULMUS X 'FRONTIER' / FRONTIER ELM, 2.5" CALIPER</v>
      </c>
      <c r="Q29" s="295" t="str">
        <f>IF(ISBLANK('Item List'!C27),"",'Item List'!C27)</f>
        <v>EACH</v>
      </c>
      <c r="R29" s="296">
        <f>IF(ISBLANK('Item List'!D27),0,'Item List'!D27)</f>
        <v>2</v>
      </c>
      <c r="S29" s="146">
        <f>IF(ISBLANK('Item List'!E27),0,'Item List'!E27)</f>
        <v>500</v>
      </c>
      <c r="T29" s="146">
        <f t="shared" si="3"/>
        <v>1000</v>
      </c>
      <c r="U29" s="170"/>
      <c r="V29" s="103">
        <f t="shared" si="4"/>
        <v>0</v>
      </c>
      <c r="W29" s="170"/>
      <c r="X29" s="103">
        <f t="shared" si="4"/>
        <v>0</v>
      </c>
      <c r="Y29" s="170"/>
      <c r="Z29" s="103">
        <f t="shared" si="5"/>
        <v>0</v>
      </c>
      <c r="AA29" s="170"/>
      <c r="AB29" s="103">
        <f t="shared" si="6"/>
        <v>0</v>
      </c>
      <c r="AC29" s="145">
        <f t="shared" si="17"/>
        <v>24</v>
      </c>
      <c r="AD29" s="295" t="str">
        <f>IF(ISBLANK('Item List'!B27),"",'Item List'!B27)</f>
        <v>ULMUS X 'FRONTIER' / FRONTIER ELM, 2.5" CALIPER</v>
      </c>
      <c r="AE29" s="295" t="str">
        <f>IF(ISBLANK('Item List'!C27),"",'Item List'!C27)</f>
        <v>EACH</v>
      </c>
      <c r="AF29" s="296">
        <f>IF(ISBLANK('Item List'!D27),0,'Item List'!D27)</f>
        <v>2</v>
      </c>
      <c r="AG29" s="146">
        <f>IF(ISBLANK('Item List'!E27),0,'Item List'!E27)</f>
        <v>500</v>
      </c>
      <c r="AH29" s="146">
        <f t="shared" si="14"/>
        <v>1000</v>
      </c>
      <c r="AI29" s="170"/>
      <c r="AJ29" s="103">
        <f t="shared" si="7"/>
        <v>0</v>
      </c>
      <c r="AK29" s="170"/>
      <c r="AL29" s="103">
        <f t="shared" si="8"/>
        <v>0</v>
      </c>
      <c r="AM29" s="170"/>
      <c r="AN29" s="103">
        <f t="shared" si="9"/>
        <v>0</v>
      </c>
      <c r="AO29" s="170"/>
      <c r="AP29" s="103">
        <f t="shared" si="10"/>
        <v>0</v>
      </c>
      <c r="AQ29" s="170"/>
      <c r="AR29" s="103">
        <f t="shared" si="11"/>
        <v>0</v>
      </c>
      <c r="AS29" s="170"/>
      <c r="AT29" s="103">
        <f t="shared" si="12"/>
        <v>0</v>
      </c>
    </row>
    <row r="30" spans="1:46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308774</v>
      </c>
      <c r="G30" s="110"/>
      <c r="H30" s="104">
        <f>IF(SUM(H6:H29)=0,"",SUM(H6:H29))</f>
        <v>292707</v>
      </c>
      <c r="I30" s="110"/>
      <c r="J30" s="104">
        <f>IF(SUM(J6:J29)=0,"",SUM(J6:J29))</f>
        <v>336697</v>
      </c>
      <c r="K30" s="110"/>
      <c r="L30" s="104">
        <f>IF(SUM(L6:L29)=0,"",SUM(L6:L29))</f>
        <v>414173.25</v>
      </c>
      <c r="M30" s="110"/>
      <c r="N30" s="104" t="str">
        <f>IF(SUM(N6:N29)=0,"",SUM(N6:N29))</f>
        <v/>
      </c>
      <c r="O30" s="147"/>
      <c r="P30" s="157" t="s">
        <v>98</v>
      </c>
      <c r="Q30" s="148" t="str">
        <f>IF(NOT(ISNUMBER(O32)),"Total","Sub")</f>
        <v>Total</v>
      </c>
      <c r="R30" s="297"/>
      <c r="S30" s="149" t="s">
        <v>8</v>
      </c>
      <c r="T30" s="150">
        <f>IF(SUM(T6:T29)=0,"",SUM(T6:T29))</f>
        <v>308774</v>
      </c>
      <c r="U30" s="110"/>
      <c r="V30" s="104" t="str">
        <f>IF(SUM(V6:V29)=0,"",SUM(V6:V29))</f>
        <v/>
      </c>
      <c r="W30" s="110"/>
      <c r="X30" s="104" t="str">
        <f>IF(SUM(X6:X29)=0,"",SUM(X6:X29))</f>
        <v/>
      </c>
      <c r="Y30" s="110"/>
      <c r="Z30" s="104" t="str">
        <f>IF(SUM(Z6:Z29)=0,"",SUM(Z6:Z29))</f>
        <v/>
      </c>
      <c r="AA30" s="110"/>
      <c r="AB30" s="104" t="str">
        <f>IF(SUM(AB6:AB29)=0,"",SUM(AB6:AB29))</f>
        <v/>
      </c>
      <c r="AC30" s="147"/>
      <c r="AD30" s="157" t="s">
        <v>98</v>
      </c>
      <c r="AE30" s="148" t="str">
        <f>IF(NOT(ISNUMBER(AC32)),"Total","Sub")</f>
        <v>Total</v>
      </c>
      <c r="AF30" s="297"/>
      <c r="AG30" s="149" t="s">
        <v>8</v>
      </c>
      <c r="AH30" s="150">
        <f>IF(SUM(AH6:AH29)=0,"",SUM(AH6:AH29))</f>
        <v>308774</v>
      </c>
      <c r="AI30" s="110"/>
      <c r="AJ30" s="104" t="str">
        <f>IF(SUM(AJ6:AJ29)=0,"",SUM(AJ6:AJ29))</f>
        <v/>
      </c>
      <c r="AK30" s="110"/>
      <c r="AL30" s="104" t="str">
        <f>IF(SUM(AL6:AL29)=0,"",SUM(AL6:AL29))</f>
        <v/>
      </c>
      <c r="AM30" s="110"/>
      <c r="AN30" s="104" t="str">
        <f>IF(SUM(AN6:AN29)=0,"",SUM(AN6:AN29))</f>
        <v/>
      </c>
      <c r="AO30" s="110"/>
      <c r="AP30" s="104" t="str">
        <f>IF(SUM(AP6:AP29)=0,"",SUM(AP6:AP29))</f>
        <v/>
      </c>
      <c r="AQ30" s="110"/>
      <c r="AR30" s="104" t="str">
        <f>IF(SUM(AR6:AR29)=0,"",SUM(AR6:AR29))</f>
        <v/>
      </c>
      <c r="AS30" s="110"/>
      <c r="AT30" s="104" t="str">
        <f>IF(SUM(AT6:AT29)=0,"",SUM(AT6:AT29))</f>
        <v/>
      </c>
    </row>
    <row r="31" spans="1:46" s="230" customFormat="1" ht="10.5" customHeight="1" thickBot="1" x14ac:dyDescent="0.25">
      <c r="A31" s="151"/>
      <c r="B31" s="152" t="str">
        <f>CONCATENATE("Award to"&amp;" "&amp;$G$1)</f>
        <v>Award to Copenhaver Construction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308774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292707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336697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414173.25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51"/>
      <c r="P31" s="152" t="str">
        <f>CONCATENATE("Award to"&amp;" "&amp;$G$1)</f>
        <v>Award to Copenhaver Construction</v>
      </c>
      <c r="Q31" s="153" t="str">
        <f>IF(NOT(ISNUMBER(O32)),"Bid","Total")</f>
        <v>Bid</v>
      </c>
      <c r="R31" s="154"/>
      <c r="S31" s="155" t="s">
        <v>9</v>
      </c>
      <c r="T31" s="156">
        <f>IF(SUM(T6:T29)=0,"",SUM($D6*S6,$D7*S7,$D8*S8,$D9*S9,$D10*S10,$D11*S11,$D12*S12,$D13*S13,$D14*S14,$D15*S15,$D16*S16,$D17*S17,$D18*S18,$D19*S19,$D20*S20,$D21*S21,$D22*S22,$D23*S23,$D24*S24,$D25*S25,$D26*S26,$D27*S27,$D28*S28,$D29*S29))</f>
        <v>308774</v>
      </c>
      <c r="U31" s="109"/>
      <c r="V31" s="105" t="str">
        <f>IF(SUM(V6:V29)=0,"",SUM($D6*U6,$D7*U7,$D8*U8,$D9*U9,$D10*U10,$D11*U11,$D12*U12,$D13*U13,$D14*U14,$D15*U15,$D16*U16,$D17*U17,$D18*U18,$D19*U19,$D20*U20,$D21*U21,$D22*U22,$D23*U23,$D24*U24,$D25*U25,$D26*U26,$D27*U27,$D28*U28,$D29*U29))</f>
        <v/>
      </c>
      <c r="W31" s="109"/>
      <c r="X31" s="105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9"/>
      <c r="Z31" s="105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9"/>
      <c r="AB31" s="105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51"/>
      <c r="AD31" s="152" t="str">
        <f>CONCATENATE("Award to"&amp;" "&amp;$G$1)</f>
        <v>Award to Copenhaver Construction</v>
      </c>
      <c r="AE31" s="153" t="str">
        <f>IF(NOT(ISNUMBER(AC32)),"Bid","Total")</f>
        <v>Bid</v>
      </c>
      <c r="AF31" s="154"/>
      <c r="AG31" s="155" t="s">
        <v>9</v>
      </c>
      <c r="AH31" s="156">
        <f>IF(SUM(AH6:AH29)=0,"",SUM($D6*AG6,$D7*AG7,$D8*AG8,$D9*AG9,$D10*AG10,$D11*AG11,$D12*AG12,$D13*AG13,$D14*AG14,$D15*AG15,$D16*AG16,$D17*AG17,$D18*AG18,$D19*AG19,$D20*AG20,$D21*AG21,$D22*AG22,$D23*AG23,$D24*AG24,$D25*AG25,$D26*AG26,$D27*AG27,$D28*AG28,$D29*AG29))</f>
        <v>308774</v>
      </c>
      <c r="AI31" s="109"/>
      <c r="AJ31" s="105" t="str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/>
      </c>
      <c r="AK31" s="109"/>
      <c r="AL31" s="105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9"/>
      <c r="AN31" s="105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9"/>
      <c r="AP31" s="105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9"/>
      <c r="AR31" s="105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9"/>
      <c r="AT31" s="105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</row>
    <row r="32" spans="1:46" s="230" customFormat="1" ht="24" customHeight="1" x14ac:dyDescent="0.2">
      <c r="A32" s="145">
        <f>IF(B32="","",A29+1)</f>
        <v>25</v>
      </c>
      <c r="B32" s="295" t="str">
        <f>IF(ISBLANK('Item List'!B28),"",'Item List'!B28)</f>
        <v>PERENNIALS, #1 CONTAINER</v>
      </c>
      <c r="C32" s="295" t="str">
        <f>IF(ISBLANK('Item List'!C28),"",'Item List'!C28)</f>
        <v>EACH</v>
      </c>
      <c r="D32" s="296">
        <f>IF(ISBLANK('Item List'!D28),0,'Item List'!D28)</f>
        <v>160</v>
      </c>
      <c r="E32" s="146">
        <f>IF(ISBLANK('Item List'!E28),0,'Item List'!E28)</f>
        <v>1900</v>
      </c>
      <c r="F32" s="146">
        <f t="shared" ref="F32:F55" si="18">IF(AND(ISNUMBER($D32),ISNUMBER(E32)),$D32*E32,0)</f>
        <v>304000</v>
      </c>
      <c r="G32" s="168">
        <v>22</v>
      </c>
      <c r="H32" s="103">
        <f t="shared" ref="H32:H55" si="19">IF(AND(ISNUMBER($D32),ISNUMBER(G32)),$D32*G32,0)</f>
        <v>3520</v>
      </c>
      <c r="I32" s="169">
        <v>25</v>
      </c>
      <c r="J32" s="103">
        <f>IF(AND(ISNUMBER($D32),ISNUMBER(I32)),$D32*I32,0)</f>
        <v>4000</v>
      </c>
      <c r="K32" s="169">
        <v>42</v>
      </c>
      <c r="L32" s="103">
        <f>IF(AND(ISNUMBER($D32),ISNUMBER(K32)),$D32*K32,0)</f>
        <v>6720</v>
      </c>
      <c r="M32" s="169"/>
      <c r="N32" s="103">
        <f>IF(AND(ISNUMBER($D32),ISNUMBER(M32)),$D32*M32,0)</f>
        <v>0</v>
      </c>
      <c r="O32" s="145" t="str">
        <f>IF(P32="","",O29+1)</f>
        <v/>
      </c>
      <c r="P32" s="295" t="str">
        <f>IF(ISBLANK('Item List'!R28),"",'Item List'!R28)</f>
        <v/>
      </c>
      <c r="Q32" s="295" t="str">
        <f>IF(ISBLANK('Item List'!S28),"",'Item List'!S28)</f>
        <v/>
      </c>
      <c r="R32" s="296">
        <f>IF(ISBLANK('Item List'!T28),0,'Item List'!T28)</f>
        <v>0</v>
      </c>
      <c r="S32" s="146">
        <f>IF(ISBLANK('Item List'!U28),0,'Item List'!U28)</f>
        <v>0</v>
      </c>
      <c r="T32" s="146">
        <f t="shared" ref="T32:T55" si="20">IF(AND(ISNUMBER($D32),ISNUMBER(S32)),$D32*S32,0)</f>
        <v>0</v>
      </c>
      <c r="U32" s="169"/>
      <c r="V32" s="103">
        <f>IF(AND(ISNUMBER($D32),ISNUMBER(U32)),$D32*U32,0)</f>
        <v>0</v>
      </c>
      <c r="W32" s="169"/>
      <c r="X32" s="103">
        <f>IF(AND(ISNUMBER($D32),ISNUMBER(W32)),$D32*W32,0)</f>
        <v>0</v>
      </c>
      <c r="Y32" s="169"/>
      <c r="Z32" s="103">
        <f t="shared" ref="Z32:Z55" si="21">IF(AND(ISNUMBER($D32),ISNUMBER(Y32)),$D32*Y32,0)</f>
        <v>0</v>
      </c>
      <c r="AA32" s="169"/>
      <c r="AB32" s="103">
        <f t="shared" ref="AB32:AB55" si="22">IF(AND(ISNUMBER($D32),ISNUMBER(AA32)),$D32*AA32,0)</f>
        <v>0</v>
      </c>
      <c r="AC32" s="145" t="str">
        <f>IF(AD32="","",AC29+1)</f>
        <v/>
      </c>
      <c r="AD32" s="295" t="str">
        <f>IF(ISBLANK('Item List'!AF28),"",'Item List'!AF28)</f>
        <v/>
      </c>
      <c r="AE32" s="295" t="str">
        <f>IF(ISBLANK('Item List'!AG28),"",'Item List'!AG28)</f>
        <v/>
      </c>
      <c r="AF32" s="296">
        <f>IF(ISBLANK('Item List'!AH28),0,'Item List'!AH28)</f>
        <v>0</v>
      </c>
      <c r="AG32" s="146">
        <f>IF(ISBLANK('Item List'!AI28),0,'Item List'!AI28)</f>
        <v>0</v>
      </c>
      <c r="AH32" s="146">
        <f t="shared" ref="AH32:AH55" si="23">IF(AND(ISNUMBER($D32),ISNUMBER(AG32)),$D32*AG32,0)</f>
        <v>0</v>
      </c>
      <c r="AI32" s="169"/>
      <c r="AJ32" s="103">
        <f t="shared" ref="AJ32:AJ55" si="24">IF(AND(ISNUMBER($D32),ISNUMBER(AI32)),$D32*AI32,0)</f>
        <v>0</v>
      </c>
      <c r="AK32" s="169"/>
      <c r="AL32" s="103">
        <f t="shared" ref="AL32:AL55" si="25">IF(AND(ISNUMBER($D32),ISNUMBER(AK32)),$D32*AK32,0)</f>
        <v>0</v>
      </c>
      <c r="AM32" s="169"/>
      <c r="AN32" s="103">
        <f t="shared" ref="AN32:AN55" si="26">IF(AND(ISNUMBER($D32),ISNUMBER(AM32)),$D32*AM32,0)</f>
        <v>0</v>
      </c>
      <c r="AO32" s="169"/>
      <c r="AP32" s="103">
        <f t="shared" ref="AP32:AP55" si="27">IF(AND(ISNUMBER($D32),ISNUMBER(AO32)),$D32*AO32,0)</f>
        <v>0</v>
      </c>
      <c r="AQ32" s="169"/>
      <c r="AR32" s="103">
        <f t="shared" ref="AR32:AR55" si="28">IF(AND(ISNUMBER($D32),ISNUMBER(AQ32)),$D32*AQ32,0)</f>
        <v>0</v>
      </c>
      <c r="AS32" s="169"/>
      <c r="AT32" s="103">
        <f t="shared" ref="AT32:AT55" si="29">IF(AND(ISNUMBER($D32),ISNUMBER(AS32)),$D32*AS32,0)</f>
        <v>0</v>
      </c>
    </row>
    <row r="33" spans="1:46" s="230" customFormat="1" ht="24" customHeight="1" x14ac:dyDescent="0.2">
      <c r="A33" s="145">
        <f>IF(B33="","",A32+1)</f>
        <v>26</v>
      </c>
      <c r="B33" s="295" t="str">
        <f>IF(ISBLANK('Item List'!B29),"",'Item List'!B29)</f>
        <v>GRASSES, #1 CONTAINER</v>
      </c>
      <c r="C33" s="295" t="str">
        <f>IF(ISBLANK('Item List'!C29),"",'Item List'!C29)</f>
        <v>EACH</v>
      </c>
      <c r="D33" s="296">
        <f>IF(ISBLANK('Item List'!D29),0,'Item List'!D29)</f>
        <v>20</v>
      </c>
      <c r="E33" s="146">
        <f>IF(ISBLANK('Item List'!E29),0,'Item List'!E29)</f>
        <v>1900</v>
      </c>
      <c r="F33" s="146">
        <f t="shared" si="18"/>
        <v>38000</v>
      </c>
      <c r="G33" s="168">
        <v>23</v>
      </c>
      <c r="H33" s="103">
        <f t="shared" si="19"/>
        <v>460</v>
      </c>
      <c r="I33" s="169">
        <v>25</v>
      </c>
      <c r="J33" s="103">
        <f t="shared" ref="J33:J55" si="30">IF(AND(ISNUMBER($D33),ISNUMBER(I33)),$D33*I33,0)</f>
        <v>500</v>
      </c>
      <c r="K33" s="169">
        <v>42</v>
      </c>
      <c r="L33" s="103">
        <f t="shared" ref="L33:L55" si="31">IF(AND(ISNUMBER($D33),ISNUMBER(K33)),$D33*K33,0)</f>
        <v>840</v>
      </c>
      <c r="M33" s="169"/>
      <c r="N33" s="103">
        <f t="shared" ref="N33:N55" si="32">IF(AND(ISNUMBER($D33),ISNUMBER(M33)),$D33*M33,0)</f>
        <v>0</v>
      </c>
      <c r="O33" s="145" t="str">
        <f>IF(P33="","",O32+1)</f>
        <v/>
      </c>
      <c r="P33" s="295" t="str">
        <f>IF(ISBLANK('Item List'!R29),"",'Item List'!R29)</f>
        <v/>
      </c>
      <c r="Q33" s="295" t="str">
        <f>IF(ISBLANK('Item List'!S29),"",'Item List'!S29)</f>
        <v/>
      </c>
      <c r="R33" s="296">
        <f>IF(ISBLANK('Item List'!T29),0,'Item List'!T29)</f>
        <v>0</v>
      </c>
      <c r="S33" s="146">
        <f>IF(ISBLANK('Item List'!U29),0,'Item List'!U29)</f>
        <v>0</v>
      </c>
      <c r="T33" s="146">
        <f t="shared" si="20"/>
        <v>0</v>
      </c>
      <c r="U33" s="169"/>
      <c r="V33" s="103">
        <f t="shared" ref="V33:X55" si="33">IF(AND(ISNUMBER($D33),ISNUMBER(U33)),$D33*U33,0)</f>
        <v>0</v>
      </c>
      <c r="W33" s="169"/>
      <c r="X33" s="103">
        <f t="shared" si="33"/>
        <v>0</v>
      </c>
      <c r="Y33" s="169"/>
      <c r="Z33" s="103">
        <f t="shared" si="21"/>
        <v>0</v>
      </c>
      <c r="AA33" s="169"/>
      <c r="AB33" s="103">
        <f t="shared" si="22"/>
        <v>0</v>
      </c>
      <c r="AC33" s="145" t="str">
        <f>IF(AD33="","",AC32+1)</f>
        <v/>
      </c>
      <c r="AD33" s="295" t="str">
        <f>IF(ISBLANK('Item List'!AF29),"",'Item List'!AF29)</f>
        <v/>
      </c>
      <c r="AE33" s="295" t="str">
        <f>IF(ISBLANK('Item List'!AG29),"",'Item List'!AG29)</f>
        <v/>
      </c>
      <c r="AF33" s="296">
        <f>IF(ISBLANK('Item List'!AH29),0,'Item List'!AH29)</f>
        <v>0</v>
      </c>
      <c r="AG33" s="146">
        <f>IF(ISBLANK('Item List'!AI29),0,'Item List'!AI29)</f>
        <v>0</v>
      </c>
      <c r="AH33" s="146">
        <f t="shared" si="23"/>
        <v>0</v>
      </c>
      <c r="AI33" s="169"/>
      <c r="AJ33" s="103">
        <f t="shared" si="24"/>
        <v>0</v>
      </c>
      <c r="AK33" s="169"/>
      <c r="AL33" s="103">
        <f t="shared" si="25"/>
        <v>0</v>
      </c>
      <c r="AM33" s="169"/>
      <c r="AN33" s="103">
        <f t="shared" si="26"/>
        <v>0</v>
      </c>
      <c r="AO33" s="169"/>
      <c r="AP33" s="103">
        <f t="shared" si="27"/>
        <v>0</v>
      </c>
      <c r="AQ33" s="169"/>
      <c r="AR33" s="103">
        <f t="shared" si="28"/>
        <v>0</v>
      </c>
      <c r="AS33" s="169"/>
      <c r="AT33" s="103">
        <f t="shared" si="29"/>
        <v>0</v>
      </c>
    </row>
    <row r="34" spans="1:46" s="230" customFormat="1" ht="24" customHeight="1" x14ac:dyDescent="0.2">
      <c r="A34" s="145">
        <f t="shared" ref="A34:A55" si="34">IF(B34="","",A33+1)</f>
        <v>27</v>
      </c>
      <c r="B34" s="295" t="str">
        <f>IF(ISBLANK('Item List'!B30),"",'Item List'!B30)</f>
        <v>CONSTRUCTION LAYOUT STAKES</v>
      </c>
      <c r="C34" s="295" t="str">
        <f>IF(ISBLANK('Item List'!C30),"",'Item List'!C30)</f>
        <v>LSUM</v>
      </c>
      <c r="D34" s="296">
        <f>IF(ISBLANK('Item List'!D30),0,'Item List'!D30)</f>
        <v>1</v>
      </c>
      <c r="E34" s="146">
        <f>IF(ISBLANK('Item List'!E30),0,'Item List'!E30)</f>
        <v>19000</v>
      </c>
      <c r="F34" s="146">
        <f t="shared" si="18"/>
        <v>19000</v>
      </c>
      <c r="G34" s="168">
        <v>11000</v>
      </c>
      <c r="H34" s="103">
        <f t="shared" si="19"/>
        <v>11000</v>
      </c>
      <c r="I34" s="169">
        <v>2120</v>
      </c>
      <c r="J34" s="103">
        <f t="shared" si="30"/>
        <v>2120</v>
      </c>
      <c r="K34" s="169">
        <v>6000</v>
      </c>
      <c r="L34" s="103">
        <f t="shared" si="31"/>
        <v>6000</v>
      </c>
      <c r="M34" s="169"/>
      <c r="N34" s="103">
        <f t="shared" si="32"/>
        <v>0</v>
      </c>
      <c r="O34" s="145" t="str">
        <f t="shared" ref="O34:O55" si="35">IF(P34="","",O33+1)</f>
        <v/>
      </c>
      <c r="P34" s="295" t="str">
        <f>IF(ISBLANK('Item List'!R30),"",'Item List'!R30)</f>
        <v/>
      </c>
      <c r="Q34" s="295" t="str">
        <f>IF(ISBLANK('Item List'!S30),"",'Item List'!S30)</f>
        <v/>
      </c>
      <c r="R34" s="296">
        <f>IF(ISBLANK('Item List'!T30),0,'Item List'!T30)</f>
        <v>0</v>
      </c>
      <c r="S34" s="146">
        <f>IF(ISBLANK('Item List'!U30),0,'Item List'!U30)</f>
        <v>0</v>
      </c>
      <c r="T34" s="146">
        <f t="shared" si="20"/>
        <v>0</v>
      </c>
      <c r="U34" s="169"/>
      <c r="V34" s="103">
        <f t="shared" si="33"/>
        <v>0</v>
      </c>
      <c r="W34" s="169"/>
      <c r="X34" s="103">
        <f t="shared" si="33"/>
        <v>0</v>
      </c>
      <c r="Y34" s="169"/>
      <c r="Z34" s="103">
        <f t="shared" si="21"/>
        <v>0</v>
      </c>
      <c r="AA34" s="169"/>
      <c r="AB34" s="103">
        <f t="shared" si="22"/>
        <v>0</v>
      </c>
      <c r="AC34" s="145" t="str">
        <f t="shared" ref="AC34:AC55" si="36">IF(AD34="","",AC33+1)</f>
        <v/>
      </c>
      <c r="AD34" s="295" t="str">
        <f>IF(ISBLANK('Item List'!AF30),"",'Item List'!AF30)</f>
        <v/>
      </c>
      <c r="AE34" s="295" t="str">
        <f>IF(ISBLANK('Item List'!AG30),"",'Item List'!AG30)</f>
        <v/>
      </c>
      <c r="AF34" s="296">
        <f>IF(ISBLANK('Item List'!AH30),0,'Item List'!AH30)</f>
        <v>0</v>
      </c>
      <c r="AG34" s="146">
        <f>IF(ISBLANK('Item List'!AI30),0,'Item List'!AI30)</f>
        <v>0</v>
      </c>
      <c r="AH34" s="146">
        <f t="shared" si="23"/>
        <v>0</v>
      </c>
      <c r="AI34" s="169"/>
      <c r="AJ34" s="103">
        <f t="shared" si="24"/>
        <v>0</v>
      </c>
      <c r="AK34" s="169"/>
      <c r="AL34" s="103">
        <f t="shared" si="25"/>
        <v>0</v>
      </c>
      <c r="AM34" s="169"/>
      <c r="AN34" s="103">
        <f t="shared" si="26"/>
        <v>0</v>
      </c>
      <c r="AO34" s="169"/>
      <c r="AP34" s="103">
        <f t="shared" si="27"/>
        <v>0</v>
      </c>
      <c r="AQ34" s="169"/>
      <c r="AR34" s="103">
        <f t="shared" si="28"/>
        <v>0</v>
      </c>
      <c r="AS34" s="169"/>
      <c r="AT34" s="103">
        <f t="shared" si="29"/>
        <v>0</v>
      </c>
    </row>
    <row r="35" spans="1:46" s="230" customFormat="1" ht="24" customHeight="1" x14ac:dyDescent="0.2">
      <c r="A35" s="145">
        <f t="shared" si="34"/>
        <v>28</v>
      </c>
      <c r="B35" s="295" t="str">
        <f>IF(ISBLANK('Item List'!B31),"",'Item List'!B31)</f>
        <v>MOBILIZATION</v>
      </c>
      <c r="C35" s="295" t="str">
        <f>IF(ISBLANK('Item List'!C31),"",'Item List'!C31)</f>
        <v>LSUM</v>
      </c>
      <c r="D35" s="296">
        <f>IF(ISBLANK('Item List'!D31),0,'Item List'!D31)</f>
        <v>1</v>
      </c>
      <c r="E35" s="146">
        <f>IF(ISBLANK('Item List'!E31),0,'Item List'!E31)</f>
        <v>10000</v>
      </c>
      <c r="F35" s="146">
        <f t="shared" si="18"/>
        <v>10000</v>
      </c>
      <c r="G35" s="168">
        <v>41000</v>
      </c>
      <c r="H35" s="103">
        <f t="shared" si="19"/>
        <v>41000</v>
      </c>
      <c r="I35" s="169">
        <v>86034</v>
      </c>
      <c r="J35" s="103">
        <f t="shared" si="30"/>
        <v>86034</v>
      </c>
      <c r="K35" s="169">
        <v>27500</v>
      </c>
      <c r="L35" s="103">
        <f t="shared" si="31"/>
        <v>27500</v>
      </c>
      <c r="M35" s="169"/>
      <c r="N35" s="103">
        <f t="shared" si="32"/>
        <v>0</v>
      </c>
      <c r="O35" s="145" t="str">
        <f t="shared" si="35"/>
        <v/>
      </c>
      <c r="P35" s="295" t="str">
        <f>IF(ISBLANK('Item List'!R31),"",'Item List'!R31)</f>
        <v/>
      </c>
      <c r="Q35" s="295" t="str">
        <f>IF(ISBLANK('Item List'!S31),"",'Item List'!S31)</f>
        <v/>
      </c>
      <c r="R35" s="296">
        <f>IF(ISBLANK('Item List'!T31),0,'Item List'!T31)</f>
        <v>0</v>
      </c>
      <c r="S35" s="146">
        <f>IF(ISBLANK('Item List'!U31),0,'Item List'!U31)</f>
        <v>0</v>
      </c>
      <c r="T35" s="146">
        <f t="shared" si="20"/>
        <v>0</v>
      </c>
      <c r="U35" s="169"/>
      <c r="V35" s="103">
        <f t="shared" si="33"/>
        <v>0</v>
      </c>
      <c r="W35" s="169"/>
      <c r="X35" s="103">
        <f t="shared" si="33"/>
        <v>0</v>
      </c>
      <c r="Y35" s="169"/>
      <c r="Z35" s="103">
        <f t="shared" si="21"/>
        <v>0</v>
      </c>
      <c r="AA35" s="169"/>
      <c r="AB35" s="103">
        <f t="shared" si="22"/>
        <v>0</v>
      </c>
      <c r="AC35" s="145" t="str">
        <f t="shared" si="36"/>
        <v/>
      </c>
      <c r="AD35" s="295" t="str">
        <f>IF(ISBLANK('Item List'!AF31),"",'Item List'!AF31)</f>
        <v/>
      </c>
      <c r="AE35" s="295" t="str">
        <f>IF(ISBLANK('Item List'!AG31),"",'Item List'!AG31)</f>
        <v/>
      </c>
      <c r="AF35" s="296">
        <f>IF(ISBLANK('Item List'!AH31),0,'Item List'!AH31)</f>
        <v>0</v>
      </c>
      <c r="AG35" s="146">
        <f>IF(ISBLANK('Item List'!AI31),0,'Item List'!AI31)</f>
        <v>0</v>
      </c>
      <c r="AH35" s="146">
        <f t="shared" si="23"/>
        <v>0</v>
      </c>
      <c r="AI35" s="169"/>
      <c r="AJ35" s="103">
        <f t="shared" si="24"/>
        <v>0</v>
      </c>
      <c r="AK35" s="169"/>
      <c r="AL35" s="103">
        <f t="shared" si="25"/>
        <v>0</v>
      </c>
      <c r="AM35" s="169"/>
      <c r="AN35" s="103">
        <f t="shared" si="26"/>
        <v>0</v>
      </c>
      <c r="AO35" s="169"/>
      <c r="AP35" s="103">
        <f t="shared" si="27"/>
        <v>0</v>
      </c>
      <c r="AQ35" s="169"/>
      <c r="AR35" s="103">
        <f t="shared" si="28"/>
        <v>0</v>
      </c>
      <c r="AS35" s="169"/>
      <c r="AT35" s="103">
        <f t="shared" si="29"/>
        <v>0</v>
      </c>
    </row>
    <row r="36" spans="1:46" s="230" customFormat="1" ht="24" customHeight="1" x14ac:dyDescent="0.2">
      <c r="A36" s="145">
        <f t="shared" si="34"/>
        <v>29</v>
      </c>
      <c r="B36" s="295" t="str">
        <f>IF(ISBLANK('Item List'!B32),"",'Item List'!B32)</f>
        <v>UNDERGROUND CONDUIT, GALVANIZED STEEL, 4" DIA.</v>
      </c>
      <c r="C36" s="295" t="str">
        <f>IF(ISBLANK('Item List'!C32),"",'Item List'!C32)</f>
        <v>FOOT</v>
      </c>
      <c r="D36" s="296">
        <f>IF(ISBLANK('Item List'!D32),0,'Item List'!D32)</f>
        <v>117</v>
      </c>
      <c r="E36" s="146">
        <f>IF(ISBLANK('Item List'!E32),0,'Item List'!E32)</f>
        <v>38</v>
      </c>
      <c r="F36" s="146">
        <f t="shared" si="18"/>
        <v>4446</v>
      </c>
      <c r="G36" s="168">
        <v>79</v>
      </c>
      <c r="H36" s="103">
        <f t="shared" si="19"/>
        <v>9243</v>
      </c>
      <c r="I36" s="169">
        <v>68</v>
      </c>
      <c r="J36" s="103">
        <f t="shared" si="30"/>
        <v>7956</v>
      </c>
      <c r="K36" s="169">
        <v>88</v>
      </c>
      <c r="L36" s="103">
        <f t="shared" si="31"/>
        <v>10296</v>
      </c>
      <c r="M36" s="169"/>
      <c r="N36" s="103">
        <f t="shared" si="32"/>
        <v>0</v>
      </c>
      <c r="O36" s="145" t="str">
        <f t="shared" si="35"/>
        <v/>
      </c>
      <c r="P36" s="295" t="str">
        <f>IF(ISBLANK('Item List'!R32),"",'Item List'!R32)</f>
        <v/>
      </c>
      <c r="Q36" s="295" t="str">
        <f>IF(ISBLANK('Item List'!S32),"",'Item List'!S32)</f>
        <v/>
      </c>
      <c r="R36" s="296">
        <f>IF(ISBLANK('Item List'!T32),0,'Item List'!T32)</f>
        <v>0</v>
      </c>
      <c r="S36" s="146">
        <f>IF(ISBLANK('Item List'!U32),0,'Item List'!U32)</f>
        <v>0</v>
      </c>
      <c r="T36" s="146">
        <f t="shared" si="20"/>
        <v>0</v>
      </c>
      <c r="U36" s="169"/>
      <c r="V36" s="103">
        <f t="shared" si="33"/>
        <v>0</v>
      </c>
      <c r="W36" s="169"/>
      <c r="X36" s="103">
        <f t="shared" si="33"/>
        <v>0</v>
      </c>
      <c r="Y36" s="169"/>
      <c r="Z36" s="103">
        <f t="shared" si="21"/>
        <v>0</v>
      </c>
      <c r="AA36" s="169"/>
      <c r="AB36" s="103">
        <f t="shared" si="22"/>
        <v>0</v>
      </c>
      <c r="AC36" s="145" t="str">
        <f t="shared" si="36"/>
        <v/>
      </c>
      <c r="AD36" s="295" t="str">
        <f>IF(ISBLANK('Item List'!AF32),"",'Item List'!AF32)</f>
        <v/>
      </c>
      <c r="AE36" s="295" t="str">
        <f>IF(ISBLANK('Item List'!AG32),"",'Item List'!AG32)</f>
        <v/>
      </c>
      <c r="AF36" s="296">
        <f>IF(ISBLANK('Item List'!AH32),0,'Item List'!AH32)</f>
        <v>0</v>
      </c>
      <c r="AG36" s="146">
        <f>IF(ISBLANK('Item List'!AI32),0,'Item List'!AI32)</f>
        <v>0</v>
      </c>
      <c r="AH36" s="146">
        <f t="shared" si="23"/>
        <v>0</v>
      </c>
      <c r="AI36" s="169"/>
      <c r="AJ36" s="103">
        <f t="shared" si="24"/>
        <v>0</v>
      </c>
      <c r="AK36" s="169"/>
      <c r="AL36" s="103">
        <f t="shared" si="25"/>
        <v>0</v>
      </c>
      <c r="AM36" s="169"/>
      <c r="AN36" s="103">
        <f t="shared" si="26"/>
        <v>0</v>
      </c>
      <c r="AO36" s="169"/>
      <c r="AP36" s="103">
        <f t="shared" si="27"/>
        <v>0</v>
      </c>
      <c r="AQ36" s="169"/>
      <c r="AR36" s="103">
        <f t="shared" si="28"/>
        <v>0</v>
      </c>
      <c r="AS36" s="169"/>
      <c r="AT36" s="103">
        <f t="shared" si="29"/>
        <v>0</v>
      </c>
    </row>
    <row r="37" spans="1:46" s="230" customFormat="1" ht="24" customHeight="1" x14ac:dyDescent="0.2">
      <c r="A37" s="145">
        <f t="shared" si="34"/>
        <v>30</v>
      </c>
      <c r="B37" s="295" t="str">
        <f>IF(ISBLANK('Item List'!B33),"",'Item List'!B33)</f>
        <v xml:space="preserve">UNIT DUCT , 600V, 4-1C NO. 4, 1/C NO. 6 GROUND (XLP-TYPE USE),1 1/2" DIA. POLYETHYENE </v>
      </c>
      <c r="C37" s="295" t="str">
        <f>IF(ISBLANK('Item List'!C33),"",'Item List'!C33)</f>
        <v>FOOT</v>
      </c>
      <c r="D37" s="296">
        <f>IF(ISBLANK('Item List'!D33),0,'Item List'!D33)</f>
        <v>703</v>
      </c>
      <c r="E37" s="146">
        <f>IF(ISBLANK('Item List'!E33),0,'Item List'!E33)</f>
        <v>60</v>
      </c>
      <c r="F37" s="146">
        <f t="shared" si="18"/>
        <v>42180</v>
      </c>
      <c r="G37" s="168">
        <v>23</v>
      </c>
      <c r="H37" s="103">
        <f t="shared" si="19"/>
        <v>16169</v>
      </c>
      <c r="I37" s="169">
        <v>20</v>
      </c>
      <c r="J37" s="103">
        <f t="shared" si="30"/>
        <v>14060</v>
      </c>
      <c r="K37" s="169">
        <v>29.5</v>
      </c>
      <c r="L37" s="103">
        <f t="shared" si="31"/>
        <v>20738.5</v>
      </c>
      <c r="M37" s="169"/>
      <c r="N37" s="103">
        <f t="shared" si="32"/>
        <v>0</v>
      </c>
      <c r="O37" s="145" t="str">
        <f t="shared" si="35"/>
        <v/>
      </c>
      <c r="P37" s="295" t="str">
        <f>IF(ISBLANK('Item List'!R33),"",'Item List'!R33)</f>
        <v/>
      </c>
      <c r="Q37" s="295" t="str">
        <f>IF(ISBLANK('Item List'!S33),"",'Item List'!S33)</f>
        <v/>
      </c>
      <c r="R37" s="296">
        <f>IF(ISBLANK('Item List'!T33),0,'Item List'!T33)</f>
        <v>0</v>
      </c>
      <c r="S37" s="146">
        <f>IF(ISBLANK('Item List'!U33),0,'Item List'!U33)</f>
        <v>0</v>
      </c>
      <c r="T37" s="146">
        <f t="shared" si="20"/>
        <v>0</v>
      </c>
      <c r="U37" s="169"/>
      <c r="V37" s="103">
        <f t="shared" si="33"/>
        <v>0</v>
      </c>
      <c r="W37" s="169"/>
      <c r="X37" s="103">
        <f t="shared" si="33"/>
        <v>0</v>
      </c>
      <c r="Y37" s="169"/>
      <c r="Z37" s="103">
        <f t="shared" si="21"/>
        <v>0</v>
      </c>
      <c r="AA37" s="169"/>
      <c r="AB37" s="103">
        <f t="shared" si="22"/>
        <v>0</v>
      </c>
      <c r="AC37" s="145" t="str">
        <f t="shared" si="36"/>
        <v/>
      </c>
      <c r="AD37" s="295" t="str">
        <f>IF(ISBLANK('Item List'!AF33),"",'Item List'!AF33)</f>
        <v/>
      </c>
      <c r="AE37" s="295" t="str">
        <f>IF(ISBLANK('Item List'!AG33),"",'Item List'!AG33)</f>
        <v/>
      </c>
      <c r="AF37" s="296">
        <f>IF(ISBLANK('Item List'!AH33),0,'Item List'!AH33)</f>
        <v>0</v>
      </c>
      <c r="AG37" s="146">
        <f>IF(ISBLANK('Item List'!AI33),0,'Item List'!AI33)</f>
        <v>0</v>
      </c>
      <c r="AH37" s="146">
        <f t="shared" si="23"/>
        <v>0</v>
      </c>
      <c r="AI37" s="169"/>
      <c r="AJ37" s="103">
        <f t="shared" si="24"/>
        <v>0</v>
      </c>
      <c r="AK37" s="169"/>
      <c r="AL37" s="103">
        <f t="shared" si="25"/>
        <v>0</v>
      </c>
      <c r="AM37" s="169"/>
      <c r="AN37" s="103">
        <f t="shared" si="26"/>
        <v>0</v>
      </c>
      <c r="AO37" s="169"/>
      <c r="AP37" s="103">
        <f t="shared" si="27"/>
        <v>0</v>
      </c>
      <c r="AQ37" s="169"/>
      <c r="AR37" s="103">
        <f t="shared" si="28"/>
        <v>0</v>
      </c>
      <c r="AS37" s="169"/>
      <c r="AT37" s="103">
        <f t="shared" si="29"/>
        <v>0</v>
      </c>
    </row>
    <row r="38" spans="1:46" s="230" customFormat="1" ht="24" customHeight="1" x14ac:dyDescent="0.2">
      <c r="A38" s="145">
        <f t="shared" si="34"/>
        <v>31</v>
      </c>
      <c r="B38" s="295" t="str">
        <f>IF(ISBLANK('Item List'!B34),"",'Item List'!B34)</f>
        <v>ELECTRIC CABLE IN CONDUIT, 600V (XLP-TYPE USE) 1/C NO. 6</v>
      </c>
      <c r="C38" s="295" t="str">
        <f>IF(ISBLANK('Item List'!C34),"",'Item List'!C34)</f>
        <v>FOOT</v>
      </c>
      <c r="D38" s="296">
        <f>IF(ISBLANK('Item List'!D34),0,'Item List'!D34)</f>
        <v>275</v>
      </c>
      <c r="E38" s="146">
        <f>IF(ISBLANK('Item List'!E34),0,'Item List'!E34)</f>
        <v>2.4</v>
      </c>
      <c r="F38" s="146">
        <f t="shared" si="18"/>
        <v>660</v>
      </c>
      <c r="G38" s="168">
        <v>3</v>
      </c>
      <c r="H38" s="103">
        <f t="shared" si="19"/>
        <v>825</v>
      </c>
      <c r="I38" s="169">
        <v>1.7</v>
      </c>
      <c r="J38" s="103">
        <f t="shared" si="30"/>
        <v>467.5</v>
      </c>
      <c r="K38" s="169">
        <v>5</v>
      </c>
      <c r="L38" s="103">
        <f t="shared" si="31"/>
        <v>1375</v>
      </c>
      <c r="M38" s="169"/>
      <c r="N38" s="103">
        <f t="shared" si="32"/>
        <v>0</v>
      </c>
      <c r="O38" s="145" t="str">
        <f t="shared" si="35"/>
        <v/>
      </c>
      <c r="P38" s="295" t="str">
        <f>IF(ISBLANK('Item List'!R34),"",'Item List'!R34)</f>
        <v/>
      </c>
      <c r="Q38" s="295" t="str">
        <f>IF(ISBLANK('Item List'!S34),"",'Item List'!S34)</f>
        <v/>
      </c>
      <c r="R38" s="296">
        <f>IF(ISBLANK('Item List'!T34),0,'Item List'!T34)</f>
        <v>0</v>
      </c>
      <c r="S38" s="146">
        <f>IF(ISBLANK('Item List'!U34),0,'Item List'!U34)</f>
        <v>0</v>
      </c>
      <c r="T38" s="146">
        <f t="shared" si="20"/>
        <v>0</v>
      </c>
      <c r="U38" s="169"/>
      <c r="V38" s="103">
        <f t="shared" si="33"/>
        <v>0</v>
      </c>
      <c r="W38" s="169"/>
      <c r="X38" s="103">
        <f t="shared" si="33"/>
        <v>0</v>
      </c>
      <c r="Y38" s="169"/>
      <c r="Z38" s="103">
        <f t="shared" si="21"/>
        <v>0</v>
      </c>
      <c r="AA38" s="169"/>
      <c r="AB38" s="103">
        <f t="shared" si="22"/>
        <v>0</v>
      </c>
      <c r="AC38" s="145" t="str">
        <f t="shared" si="36"/>
        <v/>
      </c>
      <c r="AD38" s="295" t="str">
        <f>IF(ISBLANK('Item List'!AF34),"",'Item List'!AF34)</f>
        <v/>
      </c>
      <c r="AE38" s="295" t="str">
        <f>IF(ISBLANK('Item List'!AG34),"",'Item List'!AG34)</f>
        <v/>
      </c>
      <c r="AF38" s="296">
        <f>IF(ISBLANK('Item List'!AH34),0,'Item List'!AH34)</f>
        <v>0</v>
      </c>
      <c r="AG38" s="146">
        <f>IF(ISBLANK('Item List'!AI34),0,'Item List'!AI34)</f>
        <v>0</v>
      </c>
      <c r="AH38" s="146">
        <f t="shared" si="23"/>
        <v>0</v>
      </c>
      <c r="AI38" s="169"/>
      <c r="AJ38" s="103">
        <f t="shared" si="24"/>
        <v>0</v>
      </c>
      <c r="AK38" s="169"/>
      <c r="AL38" s="103">
        <f t="shared" si="25"/>
        <v>0</v>
      </c>
      <c r="AM38" s="169"/>
      <c r="AN38" s="103">
        <f t="shared" si="26"/>
        <v>0</v>
      </c>
      <c r="AO38" s="169"/>
      <c r="AP38" s="103">
        <f t="shared" si="27"/>
        <v>0</v>
      </c>
      <c r="AQ38" s="169"/>
      <c r="AR38" s="103">
        <f t="shared" si="28"/>
        <v>0</v>
      </c>
      <c r="AS38" s="169"/>
      <c r="AT38" s="103">
        <f t="shared" si="29"/>
        <v>0</v>
      </c>
    </row>
    <row r="39" spans="1:46" s="230" customFormat="1" ht="24" customHeight="1" x14ac:dyDescent="0.2">
      <c r="A39" s="145">
        <f t="shared" si="34"/>
        <v>32</v>
      </c>
      <c r="B39" s="295" t="str">
        <f>IF(ISBLANK('Item List'!B35),"",'Item List'!B35)</f>
        <v>ELECTRIC CABLE IN CONDUIT, 600V (XLP-TYPE USE) 1/C NO. 4</v>
      </c>
      <c r="C39" s="295" t="str">
        <f>IF(ISBLANK('Item List'!C35),"",'Item List'!C35)</f>
        <v>FOOT</v>
      </c>
      <c r="D39" s="296">
        <f>IF(ISBLANK('Item List'!D35),0,'Item List'!D35)</f>
        <v>1925</v>
      </c>
      <c r="E39" s="146">
        <f>IF(ISBLANK('Item List'!E35),0,'Item List'!E35)</f>
        <v>2.4</v>
      </c>
      <c r="F39" s="146">
        <f t="shared" si="18"/>
        <v>4620</v>
      </c>
      <c r="G39" s="168">
        <v>3</v>
      </c>
      <c r="H39" s="103">
        <f t="shared" si="19"/>
        <v>5775</v>
      </c>
      <c r="I39" s="169">
        <v>2.35</v>
      </c>
      <c r="J39" s="103">
        <f t="shared" si="30"/>
        <v>4523.75</v>
      </c>
      <c r="K39" s="169">
        <v>3.75</v>
      </c>
      <c r="L39" s="103">
        <f t="shared" si="31"/>
        <v>7218.75</v>
      </c>
      <c r="M39" s="169"/>
      <c r="N39" s="103">
        <f t="shared" si="32"/>
        <v>0</v>
      </c>
      <c r="O39" s="145" t="str">
        <f t="shared" si="35"/>
        <v/>
      </c>
      <c r="P39" s="295" t="str">
        <f>IF(ISBLANK('Item List'!R35),"",'Item List'!R35)</f>
        <v/>
      </c>
      <c r="Q39" s="295" t="str">
        <f>IF(ISBLANK('Item List'!S35),"",'Item List'!S35)</f>
        <v/>
      </c>
      <c r="R39" s="296">
        <f>IF(ISBLANK('Item List'!T35),0,'Item List'!T35)</f>
        <v>0</v>
      </c>
      <c r="S39" s="146">
        <f>IF(ISBLANK('Item List'!U35),0,'Item List'!U35)</f>
        <v>0</v>
      </c>
      <c r="T39" s="146">
        <f t="shared" si="20"/>
        <v>0</v>
      </c>
      <c r="U39" s="169"/>
      <c r="V39" s="103">
        <f t="shared" si="33"/>
        <v>0</v>
      </c>
      <c r="W39" s="169"/>
      <c r="X39" s="103">
        <f t="shared" si="33"/>
        <v>0</v>
      </c>
      <c r="Y39" s="169"/>
      <c r="Z39" s="103">
        <f t="shared" si="21"/>
        <v>0</v>
      </c>
      <c r="AA39" s="169"/>
      <c r="AB39" s="103">
        <f t="shared" si="22"/>
        <v>0</v>
      </c>
      <c r="AC39" s="145" t="str">
        <f t="shared" si="36"/>
        <v/>
      </c>
      <c r="AD39" s="295" t="str">
        <f>IF(ISBLANK('Item List'!AF35),"",'Item List'!AF35)</f>
        <v/>
      </c>
      <c r="AE39" s="295" t="str">
        <f>IF(ISBLANK('Item List'!AG35),"",'Item List'!AG35)</f>
        <v/>
      </c>
      <c r="AF39" s="296">
        <f>IF(ISBLANK('Item List'!AH35),0,'Item List'!AH35)</f>
        <v>0</v>
      </c>
      <c r="AG39" s="146">
        <f>IF(ISBLANK('Item List'!AI35),0,'Item List'!AI35)</f>
        <v>0</v>
      </c>
      <c r="AH39" s="146">
        <f t="shared" si="23"/>
        <v>0</v>
      </c>
      <c r="AI39" s="169"/>
      <c r="AJ39" s="103">
        <f t="shared" si="24"/>
        <v>0</v>
      </c>
      <c r="AK39" s="169"/>
      <c r="AL39" s="103">
        <f t="shared" si="25"/>
        <v>0</v>
      </c>
      <c r="AM39" s="169"/>
      <c r="AN39" s="103">
        <f t="shared" si="26"/>
        <v>0</v>
      </c>
      <c r="AO39" s="169"/>
      <c r="AP39" s="103">
        <f t="shared" si="27"/>
        <v>0</v>
      </c>
      <c r="AQ39" s="169"/>
      <c r="AR39" s="103">
        <f t="shared" si="28"/>
        <v>0</v>
      </c>
      <c r="AS39" s="169"/>
      <c r="AT39" s="103">
        <f t="shared" si="29"/>
        <v>0</v>
      </c>
    </row>
    <row r="40" spans="1:46" s="230" customFormat="1" ht="24" customHeight="1" x14ac:dyDescent="0.2">
      <c r="A40" s="145">
        <f t="shared" si="34"/>
        <v>33</v>
      </c>
      <c r="B40" s="295" t="str">
        <f>IF(ISBLANK('Item List'!B36),"",'Item List'!B36)</f>
        <v>LIGHT POLE FOUNDATION, 24" DIAMETER</v>
      </c>
      <c r="C40" s="295" t="str">
        <f>IF(ISBLANK('Item List'!C36),"",'Item List'!C36)</f>
        <v>FOOT</v>
      </c>
      <c r="D40" s="296">
        <f>IF(ISBLANK('Item List'!D36),0,'Item List'!D36)</f>
        <v>140</v>
      </c>
      <c r="E40" s="146">
        <f>IF(ISBLANK('Item List'!E36),0,'Item List'!E36)</f>
        <v>200</v>
      </c>
      <c r="F40" s="146">
        <f t="shared" si="18"/>
        <v>28000</v>
      </c>
      <c r="G40" s="168">
        <v>230</v>
      </c>
      <c r="H40" s="103">
        <f t="shared" si="19"/>
        <v>32200</v>
      </c>
      <c r="I40" s="169">
        <v>198</v>
      </c>
      <c r="J40" s="103">
        <f t="shared" si="30"/>
        <v>27720</v>
      </c>
      <c r="K40" s="169">
        <v>240</v>
      </c>
      <c r="L40" s="103">
        <f t="shared" si="31"/>
        <v>33600</v>
      </c>
      <c r="M40" s="169"/>
      <c r="N40" s="103">
        <f t="shared" si="32"/>
        <v>0</v>
      </c>
      <c r="O40" s="145" t="str">
        <f t="shared" si="35"/>
        <v/>
      </c>
      <c r="P40" s="295" t="str">
        <f>IF(ISBLANK('Item List'!R36),"",'Item List'!R36)</f>
        <v/>
      </c>
      <c r="Q40" s="295" t="str">
        <f>IF(ISBLANK('Item List'!S36),"",'Item List'!S36)</f>
        <v/>
      </c>
      <c r="R40" s="296">
        <f>IF(ISBLANK('Item List'!T36),0,'Item List'!T36)</f>
        <v>0</v>
      </c>
      <c r="S40" s="146">
        <f>IF(ISBLANK('Item List'!U36),0,'Item List'!U36)</f>
        <v>0</v>
      </c>
      <c r="T40" s="146">
        <f t="shared" si="20"/>
        <v>0</v>
      </c>
      <c r="U40" s="169"/>
      <c r="V40" s="103">
        <f t="shared" si="33"/>
        <v>0</v>
      </c>
      <c r="W40" s="169"/>
      <c r="X40" s="103">
        <f t="shared" si="33"/>
        <v>0</v>
      </c>
      <c r="Y40" s="169"/>
      <c r="Z40" s="103">
        <f t="shared" si="21"/>
        <v>0</v>
      </c>
      <c r="AA40" s="169"/>
      <c r="AB40" s="103">
        <f t="shared" si="22"/>
        <v>0</v>
      </c>
      <c r="AC40" s="145" t="str">
        <f t="shared" si="36"/>
        <v/>
      </c>
      <c r="AD40" s="295" t="str">
        <f>IF(ISBLANK('Item List'!AF36),"",'Item List'!AF36)</f>
        <v/>
      </c>
      <c r="AE40" s="295" t="str">
        <f>IF(ISBLANK('Item List'!AG36),"",'Item List'!AG36)</f>
        <v/>
      </c>
      <c r="AF40" s="296">
        <f>IF(ISBLANK('Item List'!AH36),0,'Item List'!AH36)</f>
        <v>0</v>
      </c>
      <c r="AG40" s="146">
        <f>IF(ISBLANK('Item List'!AI36),0,'Item List'!AI36)</f>
        <v>0</v>
      </c>
      <c r="AH40" s="146">
        <f t="shared" si="23"/>
        <v>0</v>
      </c>
      <c r="AI40" s="169"/>
      <c r="AJ40" s="103">
        <f t="shared" si="24"/>
        <v>0</v>
      </c>
      <c r="AK40" s="169"/>
      <c r="AL40" s="103">
        <f t="shared" si="25"/>
        <v>0</v>
      </c>
      <c r="AM40" s="169"/>
      <c r="AN40" s="103">
        <f t="shared" si="26"/>
        <v>0</v>
      </c>
      <c r="AO40" s="169"/>
      <c r="AP40" s="103">
        <f t="shared" si="27"/>
        <v>0</v>
      </c>
      <c r="AQ40" s="169"/>
      <c r="AR40" s="103">
        <f t="shared" si="28"/>
        <v>0</v>
      </c>
      <c r="AS40" s="169"/>
      <c r="AT40" s="103">
        <f t="shared" si="29"/>
        <v>0</v>
      </c>
    </row>
    <row r="41" spans="1:46" s="230" customFormat="1" ht="24" customHeight="1" x14ac:dyDescent="0.2">
      <c r="A41" s="145">
        <f t="shared" si="34"/>
        <v>34</v>
      </c>
      <c r="B41" s="295" t="str">
        <f>IF(ISBLANK('Item List'!B37),"",'Item List'!B37)</f>
        <v>REMOVAL OF LIGHTING UNIT, SALVAGE</v>
      </c>
      <c r="C41" s="295" t="str">
        <f>IF(ISBLANK('Item List'!C37),"",'Item List'!C37)</f>
        <v>EACH</v>
      </c>
      <c r="D41" s="296">
        <f>IF(ISBLANK('Item List'!D37),0,'Item List'!D37)</f>
        <v>5</v>
      </c>
      <c r="E41" s="146">
        <f>IF(ISBLANK('Item List'!E37),0,'Item List'!E37)</f>
        <v>437</v>
      </c>
      <c r="F41" s="146">
        <f t="shared" si="18"/>
        <v>2185</v>
      </c>
      <c r="G41" s="168">
        <v>668</v>
      </c>
      <c r="H41" s="103">
        <f t="shared" si="19"/>
        <v>3340</v>
      </c>
      <c r="I41" s="169">
        <v>580</v>
      </c>
      <c r="J41" s="103">
        <f t="shared" si="30"/>
        <v>2900</v>
      </c>
      <c r="K41" s="169">
        <v>600</v>
      </c>
      <c r="L41" s="103">
        <f t="shared" si="31"/>
        <v>3000</v>
      </c>
      <c r="M41" s="169"/>
      <c r="N41" s="103">
        <f t="shared" si="32"/>
        <v>0</v>
      </c>
      <c r="O41" s="145" t="str">
        <f t="shared" si="35"/>
        <v/>
      </c>
      <c r="P41" s="295" t="str">
        <f>IF(ISBLANK('Item List'!R37),"",'Item List'!R37)</f>
        <v/>
      </c>
      <c r="Q41" s="295" t="str">
        <f>IF(ISBLANK('Item List'!S37),"",'Item List'!S37)</f>
        <v/>
      </c>
      <c r="R41" s="296">
        <f>IF(ISBLANK('Item List'!T37),0,'Item List'!T37)</f>
        <v>0</v>
      </c>
      <c r="S41" s="146">
        <f>IF(ISBLANK('Item List'!U37),0,'Item List'!U37)</f>
        <v>0</v>
      </c>
      <c r="T41" s="146">
        <f t="shared" si="20"/>
        <v>0</v>
      </c>
      <c r="U41" s="169"/>
      <c r="V41" s="103">
        <f t="shared" si="33"/>
        <v>0</v>
      </c>
      <c r="W41" s="169"/>
      <c r="X41" s="103">
        <f t="shared" si="33"/>
        <v>0</v>
      </c>
      <c r="Y41" s="169"/>
      <c r="Z41" s="103">
        <f t="shared" si="21"/>
        <v>0</v>
      </c>
      <c r="AA41" s="169"/>
      <c r="AB41" s="103">
        <f t="shared" si="22"/>
        <v>0</v>
      </c>
      <c r="AC41" s="145" t="str">
        <f t="shared" si="36"/>
        <v/>
      </c>
      <c r="AD41" s="295" t="str">
        <f>IF(ISBLANK('Item List'!AF37),"",'Item List'!AF37)</f>
        <v/>
      </c>
      <c r="AE41" s="295" t="str">
        <f>IF(ISBLANK('Item List'!AG37),"",'Item List'!AG37)</f>
        <v/>
      </c>
      <c r="AF41" s="296">
        <f>IF(ISBLANK('Item List'!AH37),0,'Item List'!AH37)</f>
        <v>0</v>
      </c>
      <c r="AG41" s="146">
        <f>IF(ISBLANK('Item List'!AI37),0,'Item List'!AI37)</f>
        <v>0</v>
      </c>
      <c r="AH41" s="146">
        <f t="shared" si="23"/>
        <v>0</v>
      </c>
      <c r="AI41" s="169"/>
      <c r="AJ41" s="103">
        <f t="shared" si="24"/>
        <v>0</v>
      </c>
      <c r="AK41" s="169"/>
      <c r="AL41" s="103">
        <f t="shared" si="25"/>
        <v>0</v>
      </c>
      <c r="AM41" s="169"/>
      <c r="AN41" s="103">
        <f t="shared" si="26"/>
        <v>0</v>
      </c>
      <c r="AO41" s="169"/>
      <c r="AP41" s="103">
        <f t="shared" si="27"/>
        <v>0</v>
      </c>
      <c r="AQ41" s="169"/>
      <c r="AR41" s="103">
        <f t="shared" si="28"/>
        <v>0</v>
      </c>
      <c r="AS41" s="169"/>
      <c r="AT41" s="103">
        <f t="shared" si="29"/>
        <v>0</v>
      </c>
    </row>
    <row r="42" spans="1:46" ht="24" customHeight="1" x14ac:dyDescent="0.2">
      <c r="A42" s="145">
        <f t="shared" si="34"/>
        <v>35</v>
      </c>
      <c r="B42" s="295" t="str">
        <f>IF(ISBLANK('Item List'!B38),"",'Item List'!B38)</f>
        <v>REMOVAL OF POLE FOUNDATION</v>
      </c>
      <c r="C42" s="295" t="str">
        <f>IF(ISBLANK('Item List'!C38),"",'Item List'!C38)</f>
        <v>EACH</v>
      </c>
      <c r="D42" s="296">
        <f>IF(ISBLANK('Item List'!D38),0,'Item List'!D38)</f>
        <v>5</v>
      </c>
      <c r="E42" s="146">
        <f>IF(ISBLANK('Item List'!E38),0,'Item List'!E38)</f>
        <v>212</v>
      </c>
      <c r="F42" s="146">
        <f t="shared" si="18"/>
        <v>1060</v>
      </c>
      <c r="G42" s="168">
        <v>525</v>
      </c>
      <c r="H42" s="103">
        <f t="shared" si="19"/>
        <v>2625</v>
      </c>
      <c r="I42" s="170">
        <v>457</v>
      </c>
      <c r="J42" s="103">
        <f t="shared" si="30"/>
        <v>2285</v>
      </c>
      <c r="K42" s="170">
        <v>410</v>
      </c>
      <c r="L42" s="103">
        <f t="shared" si="31"/>
        <v>2050</v>
      </c>
      <c r="M42" s="170"/>
      <c r="N42" s="103">
        <f t="shared" si="32"/>
        <v>0</v>
      </c>
      <c r="O42" s="145" t="str">
        <f t="shared" si="35"/>
        <v/>
      </c>
      <c r="P42" s="295" t="str">
        <f>IF(ISBLANK('Item List'!R38),"",'Item List'!R38)</f>
        <v/>
      </c>
      <c r="Q42" s="295" t="str">
        <f>IF(ISBLANK('Item List'!S38),"",'Item List'!S38)</f>
        <v/>
      </c>
      <c r="R42" s="296">
        <f>IF(ISBLANK('Item List'!T38),0,'Item List'!T38)</f>
        <v>0</v>
      </c>
      <c r="S42" s="146">
        <f>IF(ISBLANK('Item List'!U38),0,'Item List'!U38)</f>
        <v>0</v>
      </c>
      <c r="T42" s="146">
        <f t="shared" si="20"/>
        <v>0</v>
      </c>
      <c r="U42" s="170"/>
      <c r="V42" s="103">
        <f t="shared" si="33"/>
        <v>0</v>
      </c>
      <c r="W42" s="170"/>
      <c r="X42" s="103">
        <f t="shared" si="33"/>
        <v>0</v>
      </c>
      <c r="Y42" s="170"/>
      <c r="Z42" s="103">
        <f t="shared" si="21"/>
        <v>0</v>
      </c>
      <c r="AA42" s="170"/>
      <c r="AB42" s="103">
        <f t="shared" si="22"/>
        <v>0</v>
      </c>
      <c r="AC42" s="145" t="str">
        <f t="shared" si="36"/>
        <v/>
      </c>
      <c r="AD42" s="295" t="str">
        <f>IF(ISBLANK('Item List'!AF38),"",'Item List'!AF38)</f>
        <v/>
      </c>
      <c r="AE42" s="295" t="str">
        <f>IF(ISBLANK('Item List'!AG38),"",'Item List'!AG38)</f>
        <v/>
      </c>
      <c r="AF42" s="296">
        <f>IF(ISBLANK('Item List'!AH38),0,'Item List'!AH38)</f>
        <v>0</v>
      </c>
      <c r="AG42" s="146">
        <f>IF(ISBLANK('Item List'!AI38),0,'Item List'!AI38)</f>
        <v>0</v>
      </c>
      <c r="AH42" s="146">
        <f t="shared" si="23"/>
        <v>0</v>
      </c>
      <c r="AI42" s="170"/>
      <c r="AJ42" s="103">
        <f t="shared" si="24"/>
        <v>0</v>
      </c>
      <c r="AK42" s="170"/>
      <c r="AL42" s="103">
        <f t="shared" si="25"/>
        <v>0</v>
      </c>
      <c r="AM42" s="170"/>
      <c r="AN42" s="103">
        <f t="shared" si="26"/>
        <v>0</v>
      </c>
      <c r="AO42" s="170"/>
      <c r="AP42" s="103">
        <f t="shared" si="27"/>
        <v>0</v>
      </c>
      <c r="AQ42" s="170"/>
      <c r="AR42" s="103">
        <f t="shared" si="28"/>
        <v>0</v>
      </c>
      <c r="AS42" s="170"/>
      <c r="AT42" s="103">
        <f t="shared" si="29"/>
        <v>0</v>
      </c>
    </row>
    <row r="43" spans="1:46" ht="24" customHeight="1" x14ac:dyDescent="0.2">
      <c r="A43" s="145">
        <f t="shared" si="34"/>
        <v>36</v>
      </c>
      <c r="B43" s="295" t="str">
        <f>IF(ISBLANK('Item List'!B39),"",'Item List'!B39)</f>
        <v>REMOVE EXISTING HANDHOLE</v>
      </c>
      <c r="C43" s="295" t="str">
        <f>IF(ISBLANK('Item List'!C39),"",'Item List'!C39)</f>
        <v>EACH</v>
      </c>
      <c r="D43" s="296">
        <f>IF(ISBLANK('Item List'!D39),0,'Item List'!D39)</f>
        <v>5</v>
      </c>
      <c r="E43" s="146">
        <f>IF(ISBLANK('Item List'!E39),0,'Item List'!E39)</f>
        <v>500</v>
      </c>
      <c r="F43" s="146">
        <f t="shared" si="18"/>
        <v>2500</v>
      </c>
      <c r="G43" s="168">
        <v>200</v>
      </c>
      <c r="H43" s="103">
        <f t="shared" si="19"/>
        <v>1000</v>
      </c>
      <c r="I43" s="170">
        <v>156</v>
      </c>
      <c r="J43" s="103">
        <f t="shared" si="30"/>
        <v>780</v>
      </c>
      <c r="K43" s="170">
        <v>510</v>
      </c>
      <c r="L43" s="103">
        <f t="shared" si="31"/>
        <v>2550</v>
      </c>
      <c r="M43" s="170"/>
      <c r="N43" s="103">
        <f t="shared" si="32"/>
        <v>0</v>
      </c>
      <c r="O43" s="145" t="str">
        <f t="shared" si="35"/>
        <v/>
      </c>
      <c r="P43" s="295" t="str">
        <f>IF(ISBLANK('Item List'!R39),"",'Item List'!R39)</f>
        <v/>
      </c>
      <c r="Q43" s="295" t="str">
        <f>IF(ISBLANK('Item List'!S39),"",'Item List'!S39)</f>
        <v/>
      </c>
      <c r="R43" s="296">
        <f>IF(ISBLANK('Item List'!T39),0,'Item List'!T39)</f>
        <v>0</v>
      </c>
      <c r="S43" s="146">
        <f>IF(ISBLANK('Item List'!U39),0,'Item List'!U39)</f>
        <v>0</v>
      </c>
      <c r="T43" s="146">
        <f t="shared" si="20"/>
        <v>0</v>
      </c>
      <c r="U43" s="170"/>
      <c r="V43" s="103">
        <f t="shared" si="33"/>
        <v>0</v>
      </c>
      <c r="W43" s="170"/>
      <c r="X43" s="103">
        <f t="shared" si="33"/>
        <v>0</v>
      </c>
      <c r="Y43" s="170"/>
      <c r="Z43" s="103">
        <f t="shared" si="21"/>
        <v>0</v>
      </c>
      <c r="AA43" s="170"/>
      <c r="AB43" s="103">
        <f t="shared" si="22"/>
        <v>0</v>
      </c>
      <c r="AC43" s="145" t="str">
        <f t="shared" si="36"/>
        <v/>
      </c>
      <c r="AD43" s="295" t="str">
        <f>IF(ISBLANK('Item List'!AF39),"",'Item List'!AF39)</f>
        <v/>
      </c>
      <c r="AE43" s="295" t="str">
        <f>IF(ISBLANK('Item List'!AG39),"",'Item List'!AG39)</f>
        <v/>
      </c>
      <c r="AF43" s="296">
        <f>IF(ISBLANK('Item List'!AH39),0,'Item List'!AH39)</f>
        <v>0</v>
      </c>
      <c r="AG43" s="146">
        <f>IF(ISBLANK('Item List'!AI39),0,'Item List'!AI39)</f>
        <v>0</v>
      </c>
      <c r="AH43" s="146">
        <f t="shared" si="23"/>
        <v>0</v>
      </c>
      <c r="AI43" s="170"/>
      <c r="AJ43" s="103">
        <f t="shared" si="24"/>
        <v>0</v>
      </c>
      <c r="AK43" s="170"/>
      <c r="AL43" s="103">
        <f t="shared" si="25"/>
        <v>0</v>
      </c>
      <c r="AM43" s="170"/>
      <c r="AN43" s="103">
        <f t="shared" si="26"/>
        <v>0</v>
      </c>
      <c r="AO43" s="170"/>
      <c r="AP43" s="103">
        <f t="shared" si="27"/>
        <v>0</v>
      </c>
      <c r="AQ43" s="170"/>
      <c r="AR43" s="103">
        <f t="shared" si="28"/>
        <v>0</v>
      </c>
      <c r="AS43" s="170"/>
      <c r="AT43" s="103">
        <f t="shared" si="29"/>
        <v>0</v>
      </c>
    </row>
    <row r="44" spans="1:46" ht="24" customHeight="1" x14ac:dyDescent="0.2">
      <c r="A44" s="145">
        <f t="shared" si="34"/>
        <v>37</v>
      </c>
      <c r="B44" s="295" t="str">
        <f>IF(ISBLANK('Item List'!B40),"",'Item List'!B40)</f>
        <v>DRILL EXISTING HANDHOLE</v>
      </c>
      <c r="C44" s="295" t="str">
        <f>IF(ISBLANK('Item List'!C40),"",'Item List'!C40)</f>
        <v>EACH</v>
      </c>
      <c r="D44" s="296">
        <f>IF(ISBLANK('Item List'!D40),0,'Item List'!D40)</f>
        <v>1</v>
      </c>
      <c r="E44" s="146">
        <f>IF(ISBLANK('Item List'!E40),0,'Item List'!E40)</f>
        <v>1000</v>
      </c>
      <c r="F44" s="146">
        <f t="shared" si="18"/>
        <v>1000</v>
      </c>
      <c r="G44" s="168">
        <v>330</v>
      </c>
      <c r="H44" s="103">
        <f t="shared" si="19"/>
        <v>330</v>
      </c>
      <c r="I44" s="170">
        <v>301</v>
      </c>
      <c r="J44" s="103">
        <f t="shared" si="30"/>
        <v>301</v>
      </c>
      <c r="K44" s="170">
        <v>525</v>
      </c>
      <c r="L44" s="103">
        <f t="shared" si="31"/>
        <v>525</v>
      </c>
      <c r="M44" s="170"/>
      <c r="N44" s="103">
        <f t="shared" si="32"/>
        <v>0</v>
      </c>
      <c r="O44" s="145" t="str">
        <f t="shared" si="35"/>
        <v/>
      </c>
      <c r="P44" s="295" t="str">
        <f>IF(ISBLANK('Item List'!R40),"",'Item List'!R40)</f>
        <v/>
      </c>
      <c r="Q44" s="295" t="str">
        <f>IF(ISBLANK('Item List'!S40),"",'Item List'!S40)</f>
        <v/>
      </c>
      <c r="R44" s="296">
        <f>IF(ISBLANK('Item List'!T40),0,'Item List'!T40)</f>
        <v>0</v>
      </c>
      <c r="S44" s="146">
        <f>IF(ISBLANK('Item List'!U40),0,'Item List'!U40)</f>
        <v>0</v>
      </c>
      <c r="T44" s="146">
        <f t="shared" si="20"/>
        <v>0</v>
      </c>
      <c r="U44" s="170"/>
      <c r="V44" s="103">
        <f t="shared" si="33"/>
        <v>0</v>
      </c>
      <c r="W44" s="170"/>
      <c r="X44" s="103">
        <f t="shared" si="33"/>
        <v>0</v>
      </c>
      <c r="Y44" s="170"/>
      <c r="Z44" s="103">
        <f t="shared" si="21"/>
        <v>0</v>
      </c>
      <c r="AA44" s="170"/>
      <c r="AB44" s="103">
        <f t="shared" si="22"/>
        <v>0</v>
      </c>
      <c r="AC44" s="145" t="str">
        <f t="shared" si="36"/>
        <v/>
      </c>
      <c r="AD44" s="295" t="str">
        <f>IF(ISBLANK('Item List'!AF40),"",'Item List'!AF40)</f>
        <v/>
      </c>
      <c r="AE44" s="295" t="str">
        <f>IF(ISBLANK('Item List'!AG40),"",'Item List'!AG40)</f>
        <v/>
      </c>
      <c r="AF44" s="296">
        <f>IF(ISBLANK('Item List'!AH40),0,'Item List'!AH40)</f>
        <v>0</v>
      </c>
      <c r="AG44" s="146">
        <f>IF(ISBLANK('Item List'!AI40),0,'Item List'!AI40)</f>
        <v>0</v>
      </c>
      <c r="AH44" s="146">
        <f t="shared" si="23"/>
        <v>0</v>
      </c>
      <c r="AI44" s="170"/>
      <c r="AJ44" s="103">
        <f t="shared" si="24"/>
        <v>0</v>
      </c>
      <c r="AK44" s="170"/>
      <c r="AL44" s="103">
        <f t="shared" si="25"/>
        <v>0</v>
      </c>
      <c r="AM44" s="170"/>
      <c r="AN44" s="103">
        <f t="shared" si="26"/>
        <v>0</v>
      </c>
      <c r="AO44" s="170"/>
      <c r="AP44" s="103">
        <f t="shared" si="27"/>
        <v>0</v>
      </c>
      <c r="AQ44" s="170"/>
      <c r="AR44" s="103">
        <f t="shared" si="28"/>
        <v>0</v>
      </c>
      <c r="AS44" s="170"/>
      <c r="AT44" s="103">
        <f t="shared" si="29"/>
        <v>0</v>
      </c>
    </row>
    <row r="45" spans="1:46" ht="24" customHeight="1" x14ac:dyDescent="0.2">
      <c r="A45" s="145">
        <f t="shared" si="34"/>
        <v>38</v>
      </c>
      <c r="B45" s="295" t="str">
        <f>IF(ISBLANK('Item List'!B41),"",'Item List'!B41)</f>
        <v>LUMINAIRE, LED, SPECIAL</v>
      </c>
      <c r="C45" s="295" t="str">
        <f>IF(ISBLANK('Item List'!C41),"",'Item List'!C41)</f>
        <v>EACH</v>
      </c>
      <c r="D45" s="296">
        <f>IF(ISBLANK('Item List'!D41),0,'Item List'!D41)</f>
        <v>14</v>
      </c>
      <c r="E45" s="146">
        <f>IF(ISBLANK('Item List'!E41),0,'Item List'!E41)</f>
        <v>1440</v>
      </c>
      <c r="F45" s="146">
        <f t="shared" si="18"/>
        <v>20160</v>
      </c>
      <c r="G45" s="168">
        <v>5100</v>
      </c>
      <c r="H45" s="103">
        <f t="shared" si="19"/>
        <v>71400</v>
      </c>
      <c r="I45" s="170">
        <v>4422</v>
      </c>
      <c r="J45" s="103">
        <f t="shared" si="30"/>
        <v>61908</v>
      </c>
      <c r="K45" s="170">
        <v>1575</v>
      </c>
      <c r="L45" s="103">
        <f t="shared" si="31"/>
        <v>22050</v>
      </c>
      <c r="M45" s="170"/>
      <c r="N45" s="103">
        <f t="shared" si="32"/>
        <v>0</v>
      </c>
      <c r="O45" s="145" t="str">
        <f t="shared" si="35"/>
        <v/>
      </c>
      <c r="P45" s="295" t="str">
        <f>IF(ISBLANK('Item List'!R41),"",'Item List'!R41)</f>
        <v/>
      </c>
      <c r="Q45" s="295" t="str">
        <f>IF(ISBLANK('Item List'!S41),"",'Item List'!S41)</f>
        <v/>
      </c>
      <c r="R45" s="296">
        <f>IF(ISBLANK('Item List'!T41),0,'Item List'!T41)</f>
        <v>0</v>
      </c>
      <c r="S45" s="146">
        <f>IF(ISBLANK('Item List'!U41),0,'Item List'!U41)</f>
        <v>0</v>
      </c>
      <c r="T45" s="146">
        <f t="shared" si="20"/>
        <v>0</v>
      </c>
      <c r="U45" s="170"/>
      <c r="V45" s="103">
        <f t="shared" si="33"/>
        <v>0</v>
      </c>
      <c r="W45" s="170"/>
      <c r="X45" s="103">
        <f t="shared" si="33"/>
        <v>0</v>
      </c>
      <c r="Y45" s="170"/>
      <c r="Z45" s="103">
        <f t="shared" si="21"/>
        <v>0</v>
      </c>
      <c r="AA45" s="170"/>
      <c r="AB45" s="103">
        <f t="shared" si="22"/>
        <v>0</v>
      </c>
      <c r="AC45" s="145" t="str">
        <f t="shared" si="36"/>
        <v/>
      </c>
      <c r="AD45" s="295" t="str">
        <f>IF(ISBLANK('Item List'!AF41),"",'Item List'!AF41)</f>
        <v/>
      </c>
      <c r="AE45" s="295" t="str">
        <f>IF(ISBLANK('Item List'!AG41),"",'Item List'!AG41)</f>
        <v/>
      </c>
      <c r="AF45" s="296">
        <f>IF(ISBLANK('Item List'!AH41),0,'Item List'!AH41)</f>
        <v>0</v>
      </c>
      <c r="AG45" s="146">
        <f>IF(ISBLANK('Item List'!AI41),0,'Item List'!AI41)</f>
        <v>0</v>
      </c>
      <c r="AH45" s="146">
        <f t="shared" si="23"/>
        <v>0</v>
      </c>
      <c r="AI45" s="170"/>
      <c r="AJ45" s="103">
        <f t="shared" si="24"/>
        <v>0</v>
      </c>
      <c r="AK45" s="170"/>
      <c r="AL45" s="103">
        <f t="shared" si="25"/>
        <v>0</v>
      </c>
      <c r="AM45" s="170"/>
      <c r="AN45" s="103">
        <f t="shared" si="26"/>
        <v>0</v>
      </c>
      <c r="AO45" s="170"/>
      <c r="AP45" s="103">
        <f t="shared" si="27"/>
        <v>0</v>
      </c>
      <c r="AQ45" s="170"/>
      <c r="AR45" s="103">
        <f t="shared" si="28"/>
        <v>0</v>
      </c>
      <c r="AS45" s="170"/>
      <c r="AT45" s="103">
        <f t="shared" si="29"/>
        <v>0</v>
      </c>
    </row>
    <row r="46" spans="1:46" ht="24" customHeight="1" x14ac:dyDescent="0.2">
      <c r="A46" s="145">
        <f t="shared" si="34"/>
        <v>39</v>
      </c>
      <c r="B46" s="295" t="str">
        <f>IF(ISBLANK('Item List'!B42),"",'Item List'!B42)</f>
        <v>LIGHT POLE , SPECIAL TYPE A</v>
      </c>
      <c r="C46" s="295" t="str">
        <f>IF(ISBLANK('Item List'!C42),"",'Item List'!C42)</f>
        <v>EACH</v>
      </c>
      <c r="D46" s="296">
        <f>IF(ISBLANK('Item List'!D42),0,'Item List'!D42)</f>
        <v>4</v>
      </c>
      <c r="E46" s="146">
        <f>IF(ISBLANK('Item List'!E42),0,'Item List'!E42)</f>
        <v>4000</v>
      </c>
      <c r="F46" s="146">
        <f t="shared" si="18"/>
        <v>16000</v>
      </c>
      <c r="G46" s="168">
        <v>7500</v>
      </c>
      <c r="H46" s="103">
        <f t="shared" si="19"/>
        <v>30000</v>
      </c>
      <c r="I46" s="170">
        <v>6519</v>
      </c>
      <c r="J46" s="103">
        <f t="shared" si="30"/>
        <v>26076</v>
      </c>
      <c r="K46" s="170">
        <v>14250</v>
      </c>
      <c r="L46" s="103">
        <f t="shared" si="31"/>
        <v>57000</v>
      </c>
      <c r="M46" s="170"/>
      <c r="N46" s="103">
        <f t="shared" si="32"/>
        <v>0</v>
      </c>
      <c r="O46" s="145" t="str">
        <f t="shared" si="35"/>
        <v/>
      </c>
      <c r="P46" s="295" t="str">
        <f>IF(ISBLANK('Item List'!R42),"",'Item List'!R42)</f>
        <v/>
      </c>
      <c r="Q46" s="295" t="str">
        <f>IF(ISBLANK('Item List'!S42),"",'Item List'!S42)</f>
        <v/>
      </c>
      <c r="R46" s="296">
        <f>IF(ISBLANK('Item List'!T42),0,'Item List'!T42)</f>
        <v>0</v>
      </c>
      <c r="S46" s="146">
        <f>IF(ISBLANK('Item List'!U42),0,'Item List'!U42)</f>
        <v>0</v>
      </c>
      <c r="T46" s="146">
        <f t="shared" si="20"/>
        <v>0</v>
      </c>
      <c r="U46" s="170"/>
      <c r="V46" s="103">
        <f t="shared" si="33"/>
        <v>0</v>
      </c>
      <c r="W46" s="170"/>
      <c r="X46" s="103">
        <f t="shared" si="33"/>
        <v>0</v>
      </c>
      <c r="Y46" s="170"/>
      <c r="Z46" s="103">
        <f t="shared" si="21"/>
        <v>0</v>
      </c>
      <c r="AA46" s="170"/>
      <c r="AB46" s="103">
        <f t="shared" si="22"/>
        <v>0</v>
      </c>
      <c r="AC46" s="145" t="str">
        <f t="shared" si="36"/>
        <v/>
      </c>
      <c r="AD46" s="295" t="str">
        <f>IF(ISBLANK('Item List'!AF42),"",'Item List'!AF42)</f>
        <v/>
      </c>
      <c r="AE46" s="295" t="str">
        <f>IF(ISBLANK('Item List'!AG42),"",'Item List'!AG42)</f>
        <v/>
      </c>
      <c r="AF46" s="296">
        <f>IF(ISBLANK('Item List'!AH42),0,'Item List'!AH42)</f>
        <v>0</v>
      </c>
      <c r="AG46" s="146">
        <f>IF(ISBLANK('Item List'!AI42),0,'Item List'!AI42)</f>
        <v>0</v>
      </c>
      <c r="AH46" s="146">
        <f t="shared" si="23"/>
        <v>0</v>
      </c>
      <c r="AI46" s="170"/>
      <c r="AJ46" s="103">
        <f t="shared" si="24"/>
        <v>0</v>
      </c>
      <c r="AK46" s="170"/>
      <c r="AL46" s="103">
        <f t="shared" si="25"/>
        <v>0</v>
      </c>
      <c r="AM46" s="170"/>
      <c r="AN46" s="103">
        <f t="shared" si="26"/>
        <v>0</v>
      </c>
      <c r="AO46" s="170"/>
      <c r="AP46" s="103">
        <f t="shared" si="27"/>
        <v>0</v>
      </c>
      <c r="AQ46" s="170"/>
      <c r="AR46" s="103">
        <f t="shared" si="28"/>
        <v>0</v>
      </c>
      <c r="AS46" s="170"/>
      <c r="AT46" s="103">
        <f t="shared" si="29"/>
        <v>0</v>
      </c>
    </row>
    <row r="47" spans="1:46" ht="24" customHeight="1" x14ac:dyDescent="0.2">
      <c r="A47" s="145">
        <f t="shared" si="34"/>
        <v>40</v>
      </c>
      <c r="B47" s="295" t="str">
        <f>IF(ISBLANK('Item List'!B43),"",'Item List'!B43)</f>
        <v>LIGHT POLE, SPECIAL TYPE B</v>
      </c>
      <c r="C47" s="295" t="str">
        <f>IF(ISBLANK('Item List'!C43),"",'Item List'!C43)</f>
        <v>EACH</v>
      </c>
      <c r="D47" s="296">
        <f>IF(ISBLANK('Item List'!D43),0,'Item List'!D43)</f>
        <v>10</v>
      </c>
      <c r="E47" s="146">
        <f>IF(ISBLANK('Item List'!E43),0,'Item List'!E43)</f>
        <v>4000</v>
      </c>
      <c r="F47" s="146">
        <f t="shared" si="18"/>
        <v>40000</v>
      </c>
      <c r="G47" s="168">
        <v>7400</v>
      </c>
      <c r="H47" s="103">
        <f t="shared" si="19"/>
        <v>74000</v>
      </c>
      <c r="I47" s="170">
        <v>6370</v>
      </c>
      <c r="J47" s="103">
        <f t="shared" si="30"/>
        <v>63700</v>
      </c>
      <c r="K47" s="170">
        <v>13775</v>
      </c>
      <c r="L47" s="103">
        <f t="shared" si="31"/>
        <v>137750</v>
      </c>
      <c r="M47" s="170"/>
      <c r="N47" s="103">
        <f t="shared" si="32"/>
        <v>0</v>
      </c>
      <c r="O47" s="145" t="str">
        <f t="shared" si="35"/>
        <v/>
      </c>
      <c r="P47" s="295" t="str">
        <f>IF(ISBLANK('Item List'!R43),"",'Item List'!R43)</f>
        <v/>
      </c>
      <c r="Q47" s="295" t="str">
        <f>IF(ISBLANK('Item List'!S43),"",'Item List'!S43)</f>
        <v/>
      </c>
      <c r="R47" s="296">
        <f>IF(ISBLANK('Item List'!T43),0,'Item List'!T43)</f>
        <v>0</v>
      </c>
      <c r="S47" s="146">
        <f>IF(ISBLANK('Item List'!U43),0,'Item List'!U43)</f>
        <v>0</v>
      </c>
      <c r="T47" s="146">
        <f t="shared" si="20"/>
        <v>0</v>
      </c>
      <c r="U47" s="170"/>
      <c r="V47" s="103">
        <f t="shared" si="33"/>
        <v>0</v>
      </c>
      <c r="W47" s="170"/>
      <c r="X47" s="103">
        <f t="shared" si="33"/>
        <v>0</v>
      </c>
      <c r="Y47" s="170"/>
      <c r="Z47" s="103">
        <f t="shared" si="21"/>
        <v>0</v>
      </c>
      <c r="AA47" s="170"/>
      <c r="AB47" s="103">
        <f t="shared" si="22"/>
        <v>0</v>
      </c>
      <c r="AC47" s="145" t="str">
        <f t="shared" si="36"/>
        <v/>
      </c>
      <c r="AD47" s="295" t="str">
        <f>IF(ISBLANK('Item List'!AF43),"",'Item List'!AF43)</f>
        <v/>
      </c>
      <c r="AE47" s="295" t="str">
        <f>IF(ISBLANK('Item List'!AG43),"",'Item List'!AG43)</f>
        <v/>
      </c>
      <c r="AF47" s="296">
        <f>IF(ISBLANK('Item List'!AH43),0,'Item List'!AH43)</f>
        <v>0</v>
      </c>
      <c r="AG47" s="146">
        <f>IF(ISBLANK('Item List'!AI43),0,'Item List'!AI43)</f>
        <v>0</v>
      </c>
      <c r="AH47" s="146">
        <f t="shared" si="23"/>
        <v>0</v>
      </c>
      <c r="AI47" s="170"/>
      <c r="AJ47" s="103">
        <f t="shared" si="24"/>
        <v>0</v>
      </c>
      <c r="AK47" s="170"/>
      <c r="AL47" s="103">
        <f t="shared" si="25"/>
        <v>0</v>
      </c>
      <c r="AM47" s="170"/>
      <c r="AN47" s="103">
        <f t="shared" si="26"/>
        <v>0</v>
      </c>
      <c r="AO47" s="170"/>
      <c r="AP47" s="103">
        <f t="shared" si="27"/>
        <v>0</v>
      </c>
      <c r="AQ47" s="170"/>
      <c r="AR47" s="103">
        <f t="shared" si="28"/>
        <v>0</v>
      </c>
      <c r="AS47" s="170"/>
      <c r="AT47" s="103">
        <f t="shared" si="29"/>
        <v>0</v>
      </c>
    </row>
    <row r="48" spans="1:46" ht="24" customHeight="1" x14ac:dyDescent="0.2">
      <c r="A48" s="145">
        <f t="shared" si="34"/>
        <v>41</v>
      </c>
      <c r="B48" s="295" t="str">
        <f>IF(ISBLANK('Item List'!B44),"",'Item List'!B44)</f>
        <v>MAINTENENACE OF LIGHTING SYSTEM</v>
      </c>
      <c r="C48" s="295" t="str">
        <f>IF(ISBLANK('Item List'!C44),"",'Item List'!C44)</f>
        <v>CAL MO</v>
      </c>
      <c r="D48" s="296">
        <f>IF(ISBLANK('Item List'!D44),0,'Item List'!D44)</f>
        <v>3</v>
      </c>
      <c r="E48" s="146">
        <f>IF(ISBLANK('Item List'!E44),0,'Item List'!E44)</f>
        <v>1000</v>
      </c>
      <c r="F48" s="146">
        <f t="shared" si="18"/>
        <v>3000</v>
      </c>
      <c r="G48" s="168">
        <v>700</v>
      </c>
      <c r="H48" s="103">
        <f t="shared" si="19"/>
        <v>2100</v>
      </c>
      <c r="I48" s="170">
        <v>550</v>
      </c>
      <c r="J48" s="103">
        <f t="shared" si="30"/>
        <v>1650</v>
      </c>
      <c r="K48" s="170">
        <v>4750</v>
      </c>
      <c r="L48" s="103">
        <f t="shared" si="31"/>
        <v>14250</v>
      </c>
      <c r="M48" s="170"/>
      <c r="N48" s="103">
        <f t="shared" si="32"/>
        <v>0</v>
      </c>
      <c r="O48" s="145" t="str">
        <f t="shared" si="35"/>
        <v/>
      </c>
      <c r="P48" s="295" t="str">
        <f>IF(ISBLANK('Item List'!R44),"",'Item List'!R44)</f>
        <v/>
      </c>
      <c r="Q48" s="295" t="str">
        <f>IF(ISBLANK('Item List'!S44),"",'Item List'!S44)</f>
        <v/>
      </c>
      <c r="R48" s="296">
        <f>IF(ISBLANK('Item List'!T44),0,'Item List'!T44)</f>
        <v>0</v>
      </c>
      <c r="S48" s="146">
        <f>IF(ISBLANK('Item List'!U44),0,'Item List'!U44)</f>
        <v>0</v>
      </c>
      <c r="T48" s="146">
        <f t="shared" si="20"/>
        <v>0</v>
      </c>
      <c r="U48" s="170"/>
      <c r="V48" s="103">
        <f t="shared" si="33"/>
        <v>0</v>
      </c>
      <c r="W48" s="170"/>
      <c r="X48" s="103">
        <f t="shared" si="33"/>
        <v>0</v>
      </c>
      <c r="Y48" s="170"/>
      <c r="Z48" s="103">
        <f t="shared" si="21"/>
        <v>0</v>
      </c>
      <c r="AA48" s="170"/>
      <c r="AB48" s="103">
        <f t="shared" si="22"/>
        <v>0</v>
      </c>
      <c r="AC48" s="145" t="str">
        <f t="shared" si="36"/>
        <v/>
      </c>
      <c r="AD48" s="295" t="str">
        <f>IF(ISBLANK('Item List'!AF44),"",'Item List'!AF44)</f>
        <v/>
      </c>
      <c r="AE48" s="295" t="str">
        <f>IF(ISBLANK('Item List'!AG44),"",'Item List'!AG44)</f>
        <v/>
      </c>
      <c r="AF48" s="296">
        <f>IF(ISBLANK('Item List'!AH44),0,'Item List'!AH44)</f>
        <v>0</v>
      </c>
      <c r="AG48" s="146">
        <f>IF(ISBLANK('Item List'!AI44),0,'Item List'!AI44)</f>
        <v>0</v>
      </c>
      <c r="AH48" s="146">
        <f t="shared" si="23"/>
        <v>0</v>
      </c>
      <c r="AI48" s="170"/>
      <c r="AJ48" s="103">
        <f t="shared" si="24"/>
        <v>0</v>
      </c>
      <c r="AK48" s="170"/>
      <c r="AL48" s="103">
        <f t="shared" si="25"/>
        <v>0</v>
      </c>
      <c r="AM48" s="170"/>
      <c r="AN48" s="103">
        <f t="shared" si="26"/>
        <v>0</v>
      </c>
      <c r="AO48" s="170"/>
      <c r="AP48" s="103">
        <f t="shared" si="27"/>
        <v>0</v>
      </c>
      <c r="AQ48" s="170"/>
      <c r="AR48" s="103">
        <f t="shared" si="28"/>
        <v>0</v>
      </c>
      <c r="AS48" s="170"/>
      <c r="AT48" s="103">
        <f t="shared" si="29"/>
        <v>0</v>
      </c>
    </row>
    <row r="49" spans="1:46" ht="24" customHeight="1" x14ac:dyDescent="0.2">
      <c r="A49" s="145" t="str">
        <f t="shared" si="3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18"/>
        <v>0</v>
      </c>
      <c r="G49" s="168"/>
      <c r="H49" s="103">
        <f t="shared" si="19"/>
        <v>0</v>
      </c>
      <c r="I49" s="170"/>
      <c r="J49" s="103">
        <f t="shared" si="30"/>
        <v>0</v>
      </c>
      <c r="K49" s="170"/>
      <c r="L49" s="103">
        <f t="shared" si="31"/>
        <v>0</v>
      </c>
      <c r="M49" s="170"/>
      <c r="N49" s="103">
        <f t="shared" si="32"/>
        <v>0</v>
      </c>
      <c r="O49" s="145" t="str">
        <f t="shared" si="35"/>
        <v/>
      </c>
      <c r="P49" s="295" t="str">
        <f>IF(ISBLANK('Item List'!R45),"",'Item List'!R45)</f>
        <v/>
      </c>
      <c r="Q49" s="295" t="str">
        <f>IF(ISBLANK('Item List'!S45),"",'Item List'!S45)</f>
        <v/>
      </c>
      <c r="R49" s="296">
        <f>IF(ISBLANK('Item List'!T45),0,'Item List'!T45)</f>
        <v>0</v>
      </c>
      <c r="S49" s="146">
        <f>IF(ISBLANK('Item List'!U45),0,'Item List'!U45)</f>
        <v>0</v>
      </c>
      <c r="T49" s="146">
        <f t="shared" si="20"/>
        <v>0</v>
      </c>
      <c r="U49" s="170"/>
      <c r="V49" s="103">
        <f t="shared" si="33"/>
        <v>0</v>
      </c>
      <c r="W49" s="170"/>
      <c r="X49" s="103">
        <f t="shared" si="33"/>
        <v>0</v>
      </c>
      <c r="Y49" s="170"/>
      <c r="Z49" s="103">
        <f t="shared" si="21"/>
        <v>0</v>
      </c>
      <c r="AA49" s="170"/>
      <c r="AB49" s="103">
        <f t="shared" si="22"/>
        <v>0</v>
      </c>
      <c r="AC49" s="145" t="str">
        <f t="shared" si="36"/>
        <v/>
      </c>
      <c r="AD49" s="295" t="str">
        <f>IF(ISBLANK('Item List'!AF45),"",'Item List'!AF45)</f>
        <v/>
      </c>
      <c r="AE49" s="295" t="str">
        <f>IF(ISBLANK('Item List'!AG45),"",'Item List'!AG45)</f>
        <v/>
      </c>
      <c r="AF49" s="296">
        <f>IF(ISBLANK('Item List'!AH45),0,'Item List'!AH45)</f>
        <v>0</v>
      </c>
      <c r="AG49" s="146">
        <f>IF(ISBLANK('Item List'!AI45),0,'Item List'!AI45)</f>
        <v>0</v>
      </c>
      <c r="AH49" s="146">
        <f t="shared" si="23"/>
        <v>0</v>
      </c>
      <c r="AI49" s="170"/>
      <c r="AJ49" s="103">
        <f t="shared" si="24"/>
        <v>0</v>
      </c>
      <c r="AK49" s="170"/>
      <c r="AL49" s="103">
        <f t="shared" si="25"/>
        <v>0</v>
      </c>
      <c r="AM49" s="170"/>
      <c r="AN49" s="103">
        <f t="shared" si="26"/>
        <v>0</v>
      </c>
      <c r="AO49" s="170"/>
      <c r="AP49" s="103">
        <f t="shared" si="27"/>
        <v>0</v>
      </c>
      <c r="AQ49" s="170"/>
      <c r="AR49" s="103">
        <f t="shared" si="28"/>
        <v>0</v>
      </c>
      <c r="AS49" s="170"/>
      <c r="AT49" s="103">
        <f t="shared" si="29"/>
        <v>0</v>
      </c>
    </row>
    <row r="50" spans="1:46" ht="24" customHeight="1" x14ac:dyDescent="0.2">
      <c r="A50" s="145" t="str">
        <f t="shared" si="3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18"/>
        <v>0</v>
      </c>
      <c r="G50" s="168"/>
      <c r="H50" s="103">
        <f t="shared" si="19"/>
        <v>0</v>
      </c>
      <c r="I50" s="170"/>
      <c r="J50" s="103">
        <f t="shared" si="30"/>
        <v>0</v>
      </c>
      <c r="K50" s="170"/>
      <c r="L50" s="103">
        <f t="shared" si="31"/>
        <v>0</v>
      </c>
      <c r="M50" s="170"/>
      <c r="N50" s="103">
        <f t="shared" si="32"/>
        <v>0</v>
      </c>
      <c r="O50" s="145" t="str">
        <f t="shared" si="35"/>
        <v/>
      </c>
      <c r="P50" s="295" t="str">
        <f>IF(ISBLANK('Item List'!R46),"",'Item List'!R46)</f>
        <v/>
      </c>
      <c r="Q50" s="295" t="str">
        <f>IF(ISBLANK('Item List'!S46),"",'Item List'!S46)</f>
        <v/>
      </c>
      <c r="R50" s="296">
        <f>IF(ISBLANK('Item List'!T46),0,'Item List'!T46)</f>
        <v>0</v>
      </c>
      <c r="S50" s="146">
        <f>IF(ISBLANK('Item List'!U46),0,'Item List'!U46)</f>
        <v>0</v>
      </c>
      <c r="T50" s="146">
        <f t="shared" si="20"/>
        <v>0</v>
      </c>
      <c r="U50" s="170"/>
      <c r="V50" s="103">
        <f t="shared" si="33"/>
        <v>0</v>
      </c>
      <c r="W50" s="170"/>
      <c r="X50" s="103">
        <f t="shared" si="33"/>
        <v>0</v>
      </c>
      <c r="Y50" s="170"/>
      <c r="Z50" s="103">
        <f t="shared" si="21"/>
        <v>0</v>
      </c>
      <c r="AA50" s="170"/>
      <c r="AB50" s="103">
        <f t="shared" si="22"/>
        <v>0</v>
      </c>
      <c r="AC50" s="145" t="str">
        <f t="shared" si="36"/>
        <v/>
      </c>
      <c r="AD50" s="295" t="str">
        <f>IF(ISBLANK('Item List'!AF46),"",'Item List'!AF46)</f>
        <v/>
      </c>
      <c r="AE50" s="295" t="str">
        <f>IF(ISBLANK('Item List'!AG46),"",'Item List'!AG46)</f>
        <v/>
      </c>
      <c r="AF50" s="296">
        <f>IF(ISBLANK('Item List'!AH46),0,'Item List'!AH46)</f>
        <v>0</v>
      </c>
      <c r="AG50" s="146">
        <f>IF(ISBLANK('Item List'!AI46),0,'Item List'!AI46)</f>
        <v>0</v>
      </c>
      <c r="AH50" s="146">
        <f t="shared" si="23"/>
        <v>0</v>
      </c>
      <c r="AI50" s="170"/>
      <c r="AJ50" s="103">
        <f t="shared" si="24"/>
        <v>0</v>
      </c>
      <c r="AK50" s="170"/>
      <c r="AL50" s="103">
        <f t="shared" si="25"/>
        <v>0</v>
      </c>
      <c r="AM50" s="170"/>
      <c r="AN50" s="103">
        <f t="shared" si="26"/>
        <v>0</v>
      </c>
      <c r="AO50" s="170"/>
      <c r="AP50" s="103">
        <f t="shared" si="27"/>
        <v>0</v>
      </c>
      <c r="AQ50" s="170"/>
      <c r="AR50" s="103">
        <f t="shared" si="28"/>
        <v>0</v>
      </c>
      <c r="AS50" s="170"/>
      <c r="AT50" s="103">
        <f t="shared" si="29"/>
        <v>0</v>
      </c>
    </row>
    <row r="51" spans="1:46" ht="24" customHeight="1" x14ac:dyDescent="0.2">
      <c r="A51" s="145" t="str">
        <f t="shared" si="3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18"/>
        <v>0</v>
      </c>
      <c r="G51" s="168"/>
      <c r="H51" s="103">
        <f t="shared" si="19"/>
        <v>0</v>
      </c>
      <c r="I51" s="170"/>
      <c r="J51" s="103">
        <f t="shared" si="30"/>
        <v>0</v>
      </c>
      <c r="K51" s="170"/>
      <c r="L51" s="103">
        <f t="shared" si="31"/>
        <v>0</v>
      </c>
      <c r="M51" s="170"/>
      <c r="N51" s="103">
        <f t="shared" si="32"/>
        <v>0</v>
      </c>
      <c r="O51" s="145" t="str">
        <f t="shared" si="35"/>
        <v/>
      </c>
      <c r="P51" s="295" t="str">
        <f>IF(ISBLANK('Item List'!R47),"",'Item List'!R47)</f>
        <v/>
      </c>
      <c r="Q51" s="295" t="str">
        <f>IF(ISBLANK('Item List'!S47),"",'Item List'!S47)</f>
        <v/>
      </c>
      <c r="R51" s="296">
        <f>IF(ISBLANK('Item List'!T47),0,'Item List'!T47)</f>
        <v>0</v>
      </c>
      <c r="S51" s="146">
        <f>IF(ISBLANK('Item List'!U47),0,'Item List'!U47)</f>
        <v>0</v>
      </c>
      <c r="T51" s="146">
        <f t="shared" si="20"/>
        <v>0</v>
      </c>
      <c r="U51" s="170"/>
      <c r="V51" s="103">
        <f t="shared" si="33"/>
        <v>0</v>
      </c>
      <c r="W51" s="170"/>
      <c r="X51" s="103">
        <f t="shared" si="33"/>
        <v>0</v>
      </c>
      <c r="Y51" s="170"/>
      <c r="Z51" s="103">
        <f t="shared" si="21"/>
        <v>0</v>
      </c>
      <c r="AA51" s="170"/>
      <c r="AB51" s="103">
        <f t="shared" si="22"/>
        <v>0</v>
      </c>
      <c r="AC51" s="145" t="str">
        <f t="shared" si="36"/>
        <v/>
      </c>
      <c r="AD51" s="295" t="str">
        <f>IF(ISBLANK('Item List'!AF47),"",'Item List'!AF47)</f>
        <v/>
      </c>
      <c r="AE51" s="295" t="str">
        <f>IF(ISBLANK('Item List'!AG47),"",'Item List'!AG47)</f>
        <v/>
      </c>
      <c r="AF51" s="296">
        <f>IF(ISBLANK('Item List'!AH47),0,'Item List'!AH47)</f>
        <v>0</v>
      </c>
      <c r="AG51" s="146">
        <f>IF(ISBLANK('Item List'!AI47),0,'Item List'!AI47)</f>
        <v>0</v>
      </c>
      <c r="AH51" s="146">
        <f t="shared" si="23"/>
        <v>0</v>
      </c>
      <c r="AI51" s="170"/>
      <c r="AJ51" s="103">
        <f t="shared" si="24"/>
        <v>0</v>
      </c>
      <c r="AK51" s="170"/>
      <c r="AL51" s="103">
        <f t="shared" si="25"/>
        <v>0</v>
      </c>
      <c r="AM51" s="170"/>
      <c r="AN51" s="103">
        <f t="shared" si="26"/>
        <v>0</v>
      </c>
      <c r="AO51" s="170"/>
      <c r="AP51" s="103">
        <f t="shared" si="27"/>
        <v>0</v>
      </c>
      <c r="AQ51" s="170"/>
      <c r="AR51" s="103">
        <f t="shared" si="28"/>
        <v>0</v>
      </c>
      <c r="AS51" s="170"/>
      <c r="AT51" s="103">
        <f t="shared" si="29"/>
        <v>0</v>
      </c>
    </row>
    <row r="52" spans="1:46" ht="24" customHeight="1" x14ac:dyDescent="0.2">
      <c r="A52" s="145" t="str">
        <f t="shared" si="3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18"/>
        <v>0</v>
      </c>
      <c r="G52" s="168"/>
      <c r="H52" s="103">
        <f t="shared" si="19"/>
        <v>0</v>
      </c>
      <c r="I52" s="170"/>
      <c r="J52" s="103">
        <f t="shared" si="30"/>
        <v>0</v>
      </c>
      <c r="K52" s="170"/>
      <c r="L52" s="103">
        <f t="shared" si="31"/>
        <v>0</v>
      </c>
      <c r="M52" s="170"/>
      <c r="N52" s="103">
        <f t="shared" si="32"/>
        <v>0</v>
      </c>
      <c r="O52" s="145" t="str">
        <f t="shared" si="35"/>
        <v/>
      </c>
      <c r="P52" s="295" t="str">
        <f>IF(ISBLANK('Item List'!R48),"",'Item List'!R48)</f>
        <v/>
      </c>
      <c r="Q52" s="295" t="str">
        <f>IF(ISBLANK('Item List'!S48),"",'Item List'!S48)</f>
        <v/>
      </c>
      <c r="R52" s="296">
        <f>IF(ISBLANK('Item List'!T48),0,'Item List'!T48)</f>
        <v>0</v>
      </c>
      <c r="S52" s="146">
        <f>IF(ISBLANK('Item List'!U48),0,'Item List'!U48)</f>
        <v>0</v>
      </c>
      <c r="T52" s="146">
        <f t="shared" si="20"/>
        <v>0</v>
      </c>
      <c r="U52" s="170"/>
      <c r="V52" s="103">
        <f t="shared" si="33"/>
        <v>0</v>
      </c>
      <c r="W52" s="170"/>
      <c r="X52" s="103">
        <f t="shared" si="33"/>
        <v>0</v>
      </c>
      <c r="Y52" s="170"/>
      <c r="Z52" s="103">
        <f t="shared" si="21"/>
        <v>0</v>
      </c>
      <c r="AA52" s="170"/>
      <c r="AB52" s="103">
        <f t="shared" si="22"/>
        <v>0</v>
      </c>
      <c r="AC52" s="145" t="str">
        <f t="shared" si="36"/>
        <v/>
      </c>
      <c r="AD52" s="295" t="str">
        <f>IF(ISBLANK('Item List'!AF48),"",'Item List'!AF48)</f>
        <v/>
      </c>
      <c r="AE52" s="295" t="str">
        <f>IF(ISBLANK('Item List'!AG48),"",'Item List'!AG48)</f>
        <v/>
      </c>
      <c r="AF52" s="296">
        <f>IF(ISBLANK('Item List'!AH48),0,'Item List'!AH48)</f>
        <v>0</v>
      </c>
      <c r="AG52" s="146">
        <f>IF(ISBLANK('Item List'!AI48),0,'Item List'!AI48)</f>
        <v>0</v>
      </c>
      <c r="AH52" s="146">
        <f t="shared" si="23"/>
        <v>0</v>
      </c>
      <c r="AI52" s="170"/>
      <c r="AJ52" s="103">
        <f t="shared" si="24"/>
        <v>0</v>
      </c>
      <c r="AK52" s="170"/>
      <c r="AL52" s="103">
        <f t="shared" si="25"/>
        <v>0</v>
      </c>
      <c r="AM52" s="170"/>
      <c r="AN52" s="103">
        <f t="shared" si="26"/>
        <v>0</v>
      </c>
      <c r="AO52" s="170"/>
      <c r="AP52" s="103">
        <f t="shared" si="27"/>
        <v>0</v>
      </c>
      <c r="AQ52" s="170"/>
      <c r="AR52" s="103">
        <f t="shared" si="28"/>
        <v>0</v>
      </c>
      <c r="AS52" s="170"/>
      <c r="AT52" s="103">
        <f t="shared" si="29"/>
        <v>0</v>
      </c>
    </row>
    <row r="53" spans="1:46" ht="24" customHeight="1" x14ac:dyDescent="0.2">
      <c r="A53" s="145" t="str">
        <f t="shared" si="3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18"/>
        <v>0</v>
      </c>
      <c r="G53" s="168"/>
      <c r="H53" s="103">
        <f t="shared" si="19"/>
        <v>0</v>
      </c>
      <c r="I53" s="170"/>
      <c r="J53" s="103">
        <f t="shared" si="30"/>
        <v>0</v>
      </c>
      <c r="K53" s="170"/>
      <c r="L53" s="103">
        <f t="shared" si="31"/>
        <v>0</v>
      </c>
      <c r="M53" s="170"/>
      <c r="N53" s="103">
        <f t="shared" si="32"/>
        <v>0</v>
      </c>
      <c r="O53" s="145" t="str">
        <f t="shared" si="35"/>
        <v/>
      </c>
      <c r="P53" s="295" t="str">
        <f>IF(ISBLANK('Item List'!R49),"",'Item List'!R49)</f>
        <v/>
      </c>
      <c r="Q53" s="295" t="str">
        <f>IF(ISBLANK('Item List'!S49),"",'Item List'!S49)</f>
        <v/>
      </c>
      <c r="R53" s="296">
        <f>IF(ISBLANK('Item List'!T49),0,'Item List'!T49)</f>
        <v>0</v>
      </c>
      <c r="S53" s="146">
        <f>IF(ISBLANK('Item List'!U49),0,'Item List'!U49)</f>
        <v>0</v>
      </c>
      <c r="T53" s="146">
        <f t="shared" si="20"/>
        <v>0</v>
      </c>
      <c r="U53" s="170"/>
      <c r="V53" s="103">
        <f t="shared" si="33"/>
        <v>0</v>
      </c>
      <c r="W53" s="170"/>
      <c r="X53" s="103">
        <f t="shared" si="33"/>
        <v>0</v>
      </c>
      <c r="Y53" s="170"/>
      <c r="Z53" s="103">
        <f t="shared" si="21"/>
        <v>0</v>
      </c>
      <c r="AA53" s="170"/>
      <c r="AB53" s="103">
        <f t="shared" si="22"/>
        <v>0</v>
      </c>
      <c r="AC53" s="145" t="str">
        <f t="shared" si="36"/>
        <v/>
      </c>
      <c r="AD53" s="295" t="str">
        <f>IF(ISBLANK('Item List'!AF49),"",'Item List'!AF49)</f>
        <v/>
      </c>
      <c r="AE53" s="295" t="str">
        <f>IF(ISBLANK('Item List'!AG49),"",'Item List'!AG49)</f>
        <v/>
      </c>
      <c r="AF53" s="296">
        <f>IF(ISBLANK('Item List'!AH49),0,'Item List'!AH49)</f>
        <v>0</v>
      </c>
      <c r="AG53" s="146">
        <f>IF(ISBLANK('Item List'!AI49),0,'Item List'!AI49)</f>
        <v>0</v>
      </c>
      <c r="AH53" s="146">
        <f t="shared" si="23"/>
        <v>0</v>
      </c>
      <c r="AI53" s="170"/>
      <c r="AJ53" s="103">
        <f t="shared" si="24"/>
        <v>0</v>
      </c>
      <c r="AK53" s="170"/>
      <c r="AL53" s="103">
        <f t="shared" si="25"/>
        <v>0</v>
      </c>
      <c r="AM53" s="170"/>
      <c r="AN53" s="103">
        <f t="shared" si="26"/>
        <v>0</v>
      </c>
      <c r="AO53" s="170"/>
      <c r="AP53" s="103">
        <f t="shared" si="27"/>
        <v>0</v>
      </c>
      <c r="AQ53" s="170"/>
      <c r="AR53" s="103">
        <f t="shared" si="28"/>
        <v>0</v>
      </c>
      <c r="AS53" s="170"/>
      <c r="AT53" s="103">
        <f t="shared" si="29"/>
        <v>0</v>
      </c>
    </row>
    <row r="54" spans="1:46" ht="24" customHeight="1" x14ac:dyDescent="0.2">
      <c r="A54" s="145" t="str">
        <f t="shared" si="3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18"/>
        <v>0</v>
      </c>
      <c r="G54" s="168"/>
      <c r="H54" s="103">
        <f t="shared" si="19"/>
        <v>0</v>
      </c>
      <c r="I54" s="170"/>
      <c r="J54" s="103">
        <f t="shared" si="30"/>
        <v>0</v>
      </c>
      <c r="K54" s="170"/>
      <c r="L54" s="103">
        <f t="shared" si="31"/>
        <v>0</v>
      </c>
      <c r="M54" s="170"/>
      <c r="N54" s="103">
        <f t="shared" si="32"/>
        <v>0</v>
      </c>
      <c r="O54" s="145" t="str">
        <f t="shared" si="35"/>
        <v/>
      </c>
      <c r="P54" s="295" t="str">
        <f>IF(ISBLANK('Item List'!R50),"",'Item List'!R50)</f>
        <v/>
      </c>
      <c r="Q54" s="295" t="str">
        <f>IF(ISBLANK('Item List'!S50),"",'Item List'!S50)</f>
        <v/>
      </c>
      <c r="R54" s="296">
        <f>IF(ISBLANK('Item List'!T50),0,'Item List'!T50)</f>
        <v>0</v>
      </c>
      <c r="S54" s="146">
        <f>IF(ISBLANK('Item List'!U50),0,'Item List'!U50)</f>
        <v>0</v>
      </c>
      <c r="T54" s="146">
        <f t="shared" si="20"/>
        <v>0</v>
      </c>
      <c r="U54" s="170"/>
      <c r="V54" s="103">
        <f t="shared" si="33"/>
        <v>0</v>
      </c>
      <c r="W54" s="170"/>
      <c r="X54" s="103">
        <f t="shared" si="33"/>
        <v>0</v>
      </c>
      <c r="Y54" s="170"/>
      <c r="Z54" s="103">
        <f t="shared" si="21"/>
        <v>0</v>
      </c>
      <c r="AA54" s="170"/>
      <c r="AB54" s="103">
        <f t="shared" si="22"/>
        <v>0</v>
      </c>
      <c r="AC54" s="145" t="str">
        <f t="shared" si="36"/>
        <v/>
      </c>
      <c r="AD54" s="295" t="str">
        <f>IF(ISBLANK('Item List'!AF50),"",'Item List'!AF50)</f>
        <v/>
      </c>
      <c r="AE54" s="295" t="str">
        <f>IF(ISBLANK('Item List'!AG50),"",'Item List'!AG50)</f>
        <v/>
      </c>
      <c r="AF54" s="296">
        <f>IF(ISBLANK('Item List'!AH50),0,'Item List'!AH50)</f>
        <v>0</v>
      </c>
      <c r="AG54" s="146">
        <f>IF(ISBLANK('Item List'!AI50),0,'Item List'!AI50)</f>
        <v>0</v>
      </c>
      <c r="AH54" s="146">
        <f t="shared" si="23"/>
        <v>0</v>
      </c>
      <c r="AI54" s="170"/>
      <c r="AJ54" s="103">
        <f t="shared" si="24"/>
        <v>0</v>
      </c>
      <c r="AK54" s="170"/>
      <c r="AL54" s="103">
        <f t="shared" si="25"/>
        <v>0</v>
      </c>
      <c r="AM54" s="170"/>
      <c r="AN54" s="103">
        <f t="shared" si="26"/>
        <v>0</v>
      </c>
      <c r="AO54" s="170"/>
      <c r="AP54" s="103">
        <f t="shared" si="27"/>
        <v>0</v>
      </c>
      <c r="AQ54" s="170"/>
      <c r="AR54" s="103">
        <f t="shared" si="28"/>
        <v>0</v>
      </c>
      <c r="AS54" s="170"/>
      <c r="AT54" s="103">
        <f t="shared" si="29"/>
        <v>0</v>
      </c>
    </row>
    <row r="55" spans="1:46" ht="24" customHeight="1" thickBot="1" x14ac:dyDescent="0.25">
      <c r="A55" s="145" t="str">
        <f t="shared" si="3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18"/>
        <v>0</v>
      </c>
      <c r="G55" s="168"/>
      <c r="H55" s="103">
        <f t="shared" si="19"/>
        <v>0</v>
      </c>
      <c r="I55" s="170"/>
      <c r="J55" s="103">
        <f t="shared" si="30"/>
        <v>0</v>
      </c>
      <c r="K55" s="170"/>
      <c r="L55" s="103">
        <f t="shared" si="31"/>
        <v>0</v>
      </c>
      <c r="M55" s="170"/>
      <c r="N55" s="103">
        <f t="shared" si="32"/>
        <v>0</v>
      </c>
      <c r="O55" s="145" t="str">
        <f t="shared" si="35"/>
        <v/>
      </c>
      <c r="P55" s="295" t="str">
        <f>IF(ISBLANK('Item List'!R51),"",'Item List'!R51)</f>
        <v/>
      </c>
      <c r="Q55" s="295" t="str">
        <f>IF(ISBLANK('Item List'!S51),"",'Item List'!S51)</f>
        <v/>
      </c>
      <c r="R55" s="296">
        <f>IF(ISBLANK('Item List'!T51),0,'Item List'!T51)</f>
        <v>0</v>
      </c>
      <c r="S55" s="146">
        <f>IF(ISBLANK('Item List'!U51),0,'Item List'!U51)</f>
        <v>0</v>
      </c>
      <c r="T55" s="146">
        <f t="shared" si="20"/>
        <v>0</v>
      </c>
      <c r="U55" s="170"/>
      <c r="V55" s="103">
        <f t="shared" si="33"/>
        <v>0</v>
      </c>
      <c r="W55" s="170"/>
      <c r="X55" s="103">
        <f t="shared" si="33"/>
        <v>0</v>
      </c>
      <c r="Y55" s="170"/>
      <c r="Z55" s="103">
        <f t="shared" si="21"/>
        <v>0</v>
      </c>
      <c r="AA55" s="170"/>
      <c r="AB55" s="103">
        <f t="shared" si="22"/>
        <v>0</v>
      </c>
      <c r="AC55" s="145" t="str">
        <f t="shared" si="36"/>
        <v/>
      </c>
      <c r="AD55" s="295" t="str">
        <f>IF(ISBLANK('Item List'!AF51),"",'Item List'!AF51)</f>
        <v/>
      </c>
      <c r="AE55" s="295" t="str">
        <f>IF(ISBLANK('Item List'!AG51),"",'Item List'!AG51)</f>
        <v/>
      </c>
      <c r="AF55" s="296">
        <f>IF(ISBLANK('Item List'!AH51),0,'Item List'!AH51)</f>
        <v>0</v>
      </c>
      <c r="AG55" s="146">
        <f>IF(ISBLANK('Item List'!AI51),0,'Item List'!AI51)</f>
        <v>0</v>
      </c>
      <c r="AH55" s="146">
        <f t="shared" si="23"/>
        <v>0</v>
      </c>
      <c r="AI55" s="170"/>
      <c r="AJ55" s="103">
        <f t="shared" si="24"/>
        <v>0</v>
      </c>
      <c r="AK55" s="170"/>
      <c r="AL55" s="103">
        <f t="shared" si="25"/>
        <v>0</v>
      </c>
      <c r="AM55" s="170"/>
      <c r="AN55" s="103">
        <f t="shared" si="26"/>
        <v>0</v>
      </c>
      <c r="AO55" s="170"/>
      <c r="AP55" s="103">
        <f t="shared" si="27"/>
        <v>0</v>
      </c>
      <c r="AQ55" s="170"/>
      <c r="AR55" s="103">
        <f t="shared" si="28"/>
        <v>0</v>
      </c>
      <c r="AS55" s="170"/>
      <c r="AT55" s="103">
        <f t="shared" si="29"/>
        <v>0</v>
      </c>
    </row>
    <row r="56" spans="1:46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845585</v>
      </c>
      <c r="G56" s="110"/>
      <c r="H56" s="104">
        <f>IF(SUM(H32:H55)=0,"",SUM(H32:H55)+H30)</f>
        <v>597694</v>
      </c>
      <c r="I56" s="221"/>
      <c r="J56" s="104">
        <f>IF(SUM(J32:J55)=0,"",SUM(J32:J55)+J30)</f>
        <v>643678.25</v>
      </c>
      <c r="K56" s="110"/>
      <c r="L56" s="104">
        <f>IF(SUM(L32:L55)=0,"",SUM(L32:L55)+L30)</f>
        <v>767636.5</v>
      </c>
      <c r="M56" s="221"/>
      <c r="N56" s="104" t="str">
        <f>IF(SUM(N32:N55)=0,"",SUM(N32:N55)+N30)</f>
        <v/>
      </c>
      <c r="O56" s="147"/>
      <c r="P56" s="157" t="s">
        <v>10</v>
      </c>
      <c r="Q56" s="148" t="str">
        <f>IF(NOT(ISNUMBER(O58)),"Total","Sub")</f>
        <v>Total</v>
      </c>
      <c r="R56" s="297"/>
      <c r="S56" s="149" t="s">
        <v>8</v>
      </c>
      <c r="T56" s="150" t="str">
        <f>IF(SUM(T32:T55)=0,"",SUM(T32:T55)+T30)</f>
        <v/>
      </c>
      <c r="U56" s="110"/>
      <c r="V56" s="104" t="str">
        <f>IF(SUM(V32:V55)=0,"",SUM(V32:V55)+V30)</f>
        <v/>
      </c>
      <c r="W56" s="110"/>
      <c r="X56" s="104" t="str">
        <f>IF(SUM(X32:X55)=0,"",SUM(X32:X55)+X30)</f>
        <v/>
      </c>
      <c r="Y56" s="110"/>
      <c r="Z56" s="104" t="str">
        <f>IF(SUM(Z32:Z55)=0,"",SUM(Z32:Z55)+Z30)</f>
        <v/>
      </c>
      <c r="AA56" s="110"/>
      <c r="AB56" s="104" t="str">
        <f>IF(SUM(AB32:AB55)=0,"",SUM(AB32:AB55)+AB30)</f>
        <v/>
      </c>
      <c r="AC56" s="147"/>
      <c r="AD56" s="157" t="s">
        <v>10</v>
      </c>
      <c r="AE56" s="148" t="str">
        <f>IF(NOT(ISNUMBER(AC58)),"Total","Sub")</f>
        <v>Total</v>
      </c>
      <c r="AF56" s="297"/>
      <c r="AG56" s="149" t="s">
        <v>8</v>
      </c>
      <c r="AH56" s="150" t="str">
        <f>IF(SUM(AH32:AH55)=0,"",SUM(AH32:AH55)+AH30)</f>
        <v/>
      </c>
      <c r="AI56" s="110"/>
      <c r="AJ56" s="104" t="str">
        <f>IF(SUM(AJ32:AJ55)=0,"",SUM(AJ32:AJ55)+AJ30)</f>
        <v/>
      </c>
      <c r="AK56" s="110"/>
      <c r="AL56" s="104" t="str">
        <f>IF(SUM(AL32:AL55)=0,"",SUM(AL32:AL55)+AL30)</f>
        <v/>
      </c>
      <c r="AM56" s="110"/>
      <c r="AN56" s="104" t="str">
        <f>IF(SUM(AN32:AN55)=0,"",SUM(AN32:AN55)+AN30)</f>
        <v/>
      </c>
      <c r="AO56" s="110"/>
      <c r="AP56" s="104" t="str">
        <f>IF(SUM(AP32:AP55)=0,"",SUM(AP32:AP55)+AP30)</f>
        <v/>
      </c>
      <c r="AQ56" s="110"/>
      <c r="AR56" s="104" t="str">
        <f>IF(SUM(AR32:AR55)=0,"",SUM(AR32:AR55)+AR30)</f>
        <v/>
      </c>
      <c r="AS56" s="110"/>
      <c r="AT56" s="104" t="str">
        <f>IF(SUM(AT32:AT55)=0,"",SUM(AT32:AT55)+AT30)</f>
        <v/>
      </c>
    </row>
    <row r="57" spans="1:46" s="230" customFormat="1" ht="10.5" customHeight="1" thickBot="1" x14ac:dyDescent="0.25">
      <c r="A57" s="151"/>
      <c r="B57" s="152" t="str">
        <f>CONCATENATE("Award to"&amp;" "&amp;$G$1)</f>
        <v>Award to Copenhaver Construction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845585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597694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643678.25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767636.5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51"/>
      <c r="P57" s="152" t="str">
        <f>CONCATENATE("Award to"&amp;" "&amp;$G$1)</f>
        <v>Award to Copenhaver Construction</v>
      </c>
      <c r="Q57" s="153" t="str">
        <f>IF(NOT(ISNUMBER(O58)),"Bid","Total")</f>
        <v>Bid</v>
      </c>
      <c r="R57" s="154"/>
      <c r="S57" s="155" t="s">
        <v>9</v>
      </c>
      <c r="T57" s="156" t="str">
        <f>IF(SUM(T32:T55)=0,"",SUM($D32*S32,$D33*S33,$D34*S34,$D35*S35,$D36*S36,$D37*S37,$D38*S38,$D39*S39,$D40*S40,$D41*S41,$D42*S42,$D43*S43,$D44*S44,$D45*S45,$D46*S46,$D47*S47,$D48*S48,$D49*S49,$D50*S50,$D51*S51,$D52*S52,$D53*S53,$D54*S54,$D55*S55,T31))</f>
        <v/>
      </c>
      <c r="U57" s="109"/>
      <c r="V57" s="105" t="str">
        <f>IF(SUM(V32:V55)=0,"",SUM($D32*U32,$D33*U33,$D34*U34,$D35*U35,$D36*U36,$D37*U37,$D38*U38,$D39*U39,$D40*U40,$D41*U41,$D42*U42,$D43*U43,$D44*U44,$D45*U45,$D46*U46,$D47*U47,$D48*U48,$D49*U49,$D50*U50,$D51*U51,$D52*U52,$D53*U53,$D54*U54,$D55*U55,V31))</f>
        <v/>
      </c>
      <c r="W57" s="109"/>
      <c r="X57" s="105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9"/>
      <c r="Z57" s="105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9"/>
      <c r="AB57" s="105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51"/>
      <c r="AD57" s="152" t="str">
        <f>CONCATENATE("Award to"&amp;" "&amp;$G$1)</f>
        <v>Award to Copenhaver Construction</v>
      </c>
      <c r="AE57" s="153" t="str">
        <f>IF(NOT(ISNUMBER(AC58)),"Bid","Total")</f>
        <v>Bid</v>
      </c>
      <c r="AF57" s="154"/>
      <c r="AG57" s="155" t="s">
        <v>9</v>
      </c>
      <c r="AH57" s="156" t="str">
        <f>IF(SUM(AH32:AH55)=0,"",SUM($D32*AG32,$D33*AG33,$D34*AG34,$D35*AG35,$D36*AG36,$D37*AG37,$D38*AG38,$D39*AG39,$D40*AG40,$D41*AG41,$D42*AG42,$D43*AG43,$D44*AG44,$D45*AG45,$D46*AG46,$D47*AG47,$D48*AG48,$D49*AG49,$D50*AG50,$D51*AG51,$D52*AG52,$D53*AG53,$D54*AG54,$D55*AG55,AH31))</f>
        <v/>
      </c>
      <c r="AI57" s="109"/>
      <c r="AJ57" s="105" t="str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/>
      </c>
      <c r="AK57" s="109"/>
      <c r="AL57" s="105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9"/>
      <c r="AN57" s="105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9"/>
      <c r="AP57" s="105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9"/>
      <c r="AR57" s="105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9"/>
      <c r="AT57" s="105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</row>
    <row r="58" spans="1:46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37">IF(AND(ISNUMBER($D58),ISNUMBER(E58)),$D58*E58,0)</f>
        <v>0</v>
      </c>
      <c r="G58" s="168"/>
      <c r="H58" s="103">
        <f t="shared" ref="H58:H81" si="38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45" t="str">
        <f>IF(P58="","",O55+1)</f>
        <v/>
      </c>
      <c r="P58" s="295" t="str">
        <f>IF(ISBLANK('Item List'!R52),"",'Item List'!R52)</f>
        <v/>
      </c>
      <c r="Q58" s="295" t="str">
        <f>IF(ISBLANK('Item List'!S52),"",'Item List'!S52)</f>
        <v/>
      </c>
      <c r="R58" s="296">
        <f>IF(ISBLANK('Item List'!T52),0,'Item List'!T52)</f>
        <v>0</v>
      </c>
      <c r="S58" s="146">
        <f>IF(ISBLANK('Item List'!U52),0,'Item List'!U52)</f>
        <v>0</v>
      </c>
      <c r="T58" s="146">
        <f t="shared" ref="T58:T81" si="39">IF(AND(ISNUMBER($D58),ISNUMBER(S58)),$D58*S58,0)</f>
        <v>0</v>
      </c>
      <c r="U58" s="169"/>
      <c r="V58" s="103">
        <f>IF(AND(ISNUMBER($D58),ISNUMBER(U58)),$D58*U58,0)</f>
        <v>0</v>
      </c>
      <c r="W58" s="169"/>
      <c r="X58" s="103">
        <f>IF(AND(ISNUMBER($D58),ISNUMBER(W58)),$D58*W58,0)</f>
        <v>0</v>
      </c>
      <c r="Y58" s="169"/>
      <c r="Z58" s="103">
        <f t="shared" ref="Z58:Z81" si="40">IF(AND(ISNUMBER($D58),ISNUMBER(Y58)),$D58*Y58,0)</f>
        <v>0</v>
      </c>
      <c r="AA58" s="169"/>
      <c r="AB58" s="103">
        <f t="shared" ref="AB58:AB81" si="41">IF(AND(ISNUMBER($D58),ISNUMBER(AA58)),$D58*AA58,0)</f>
        <v>0</v>
      </c>
      <c r="AC58" s="145" t="str">
        <f>IF(AD58="","",AC55+1)</f>
        <v/>
      </c>
      <c r="AD58" s="295" t="str">
        <f>IF(ISBLANK('Item List'!AF52),"",'Item List'!AF52)</f>
        <v/>
      </c>
      <c r="AE58" s="295" t="str">
        <f>IF(ISBLANK('Item List'!AG52),"",'Item List'!AG52)</f>
        <v/>
      </c>
      <c r="AF58" s="296">
        <f>IF(ISBLANK('Item List'!AH52),0,'Item List'!AH52)</f>
        <v>0</v>
      </c>
      <c r="AG58" s="146">
        <f>IF(ISBLANK('Item List'!AI52),0,'Item List'!AI52)</f>
        <v>0</v>
      </c>
      <c r="AH58" s="146">
        <f t="shared" ref="AH58:AH81" si="42">IF(AND(ISNUMBER($D58),ISNUMBER(AG58)),$D58*AG58,0)</f>
        <v>0</v>
      </c>
      <c r="AI58" s="169"/>
      <c r="AJ58" s="103">
        <f t="shared" ref="AJ58:AJ81" si="43">IF(AND(ISNUMBER($D58),ISNUMBER(AI58)),$D58*AI58,0)</f>
        <v>0</v>
      </c>
      <c r="AK58" s="169"/>
      <c r="AL58" s="103">
        <f t="shared" ref="AL58:AL81" si="44">IF(AND(ISNUMBER($D58),ISNUMBER(AK58)),$D58*AK58,0)</f>
        <v>0</v>
      </c>
      <c r="AM58" s="169"/>
      <c r="AN58" s="103">
        <f t="shared" ref="AN58:AN81" si="45">IF(AND(ISNUMBER($D58),ISNUMBER(AM58)),$D58*AM58,0)</f>
        <v>0</v>
      </c>
      <c r="AO58" s="169"/>
      <c r="AP58" s="103">
        <f t="shared" ref="AP58:AP81" si="46">IF(AND(ISNUMBER($D58),ISNUMBER(AO58)),$D58*AO58,0)</f>
        <v>0</v>
      </c>
      <c r="AQ58" s="169"/>
      <c r="AR58" s="103">
        <f t="shared" ref="AR58:AR81" si="47">IF(AND(ISNUMBER($D58),ISNUMBER(AQ58)),$D58*AQ58,0)</f>
        <v>0</v>
      </c>
      <c r="AS58" s="169"/>
      <c r="AT58" s="103">
        <f t="shared" ref="AT58:AT81" si="48">IF(AND(ISNUMBER($D58),ISNUMBER(AS58)),$D58*AS58,0)</f>
        <v>0</v>
      </c>
    </row>
    <row r="59" spans="1:46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37"/>
        <v>0</v>
      </c>
      <c r="G59" s="168"/>
      <c r="H59" s="103">
        <f t="shared" si="38"/>
        <v>0</v>
      </c>
      <c r="I59" s="169"/>
      <c r="J59" s="103">
        <f t="shared" ref="J59:J81" si="49">IF(AND(ISNUMBER($D59),ISNUMBER(I59)),$D59*I59,0)</f>
        <v>0</v>
      </c>
      <c r="K59" s="169"/>
      <c r="L59" s="103">
        <f t="shared" ref="L59:L81" si="50">IF(AND(ISNUMBER($D59),ISNUMBER(K59)),$D59*K59,0)</f>
        <v>0</v>
      </c>
      <c r="M59" s="169"/>
      <c r="N59" s="103">
        <f t="shared" ref="N59:N81" si="51">IF(AND(ISNUMBER($D59),ISNUMBER(M59)),$D59*M59,0)</f>
        <v>0</v>
      </c>
      <c r="O59" s="145" t="str">
        <f>IF(P59="","",O58+1)</f>
        <v/>
      </c>
      <c r="P59" s="295" t="str">
        <f>IF(ISBLANK('Item List'!R53),"",'Item List'!R53)</f>
        <v/>
      </c>
      <c r="Q59" s="295" t="str">
        <f>IF(ISBLANK('Item List'!S53),"",'Item List'!S53)</f>
        <v/>
      </c>
      <c r="R59" s="296">
        <f>IF(ISBLANK('Item List'!T53),0,'Item List'!T53)</f>
        <v>0</v>
      </c>
      <c r="S59" s="146">
        <f>IF(ISBLANK('Item List'!U53),0,'Item List'!U53)</f>
        <v>0</v>
      </c>
      <c r="T59" s="146">
        <f t="shared" si="39"/>
        <v>0</v>
      </c>
      <c r="U59" s="169"/>
      <c r="V59" s="103">
        <f t="shared" ref="V59:X81" si="52">IF(AND(ISNUMBER($D59),ISNUMBER(U59)),$D59*U59,0)</f>
        <v>0</v>
      </c>
      <c r="W59" s="169"/>
      <c r="X59" s="103">
        <f t="shared" si="52"/>
        <v>0</v>
      </c>
      <c r="Y59" s="169"/>
      <c r="Z59" s="103">
        <f t="shared" si="40"/>
        <v>0</v>
      </c>
      <c r="AA59" s="169"/>
      <c r="AB59" s="103">
        <f t="shared" si="41"/>
        <v>0</v>
      </c>
      <c r="AC59" s="145" t="str">
        <f>IF(AD59="","",AC58+1)</f>
        <v/>
      </c>
      <c r="AD59" s="295" t="str">
        <f>IF(ISBLANK('Item List'!AF53),"",'Item List'!AF53)</f>
        <v/>
      </c>
      <c r="AE59" s="295" t="str">
        <f>IF(ISBLANK('Item List'!AG53),"",'Item List'!AG53)</f>
        <v/>
      </c>
      <c r="AF59" s="296">
        <f>IF(ISBLANK('Item List'!AH53),0,'Item List'!AH53)</f>
        <v>0</v>
      </c>
      <c r="AG59" s="146">
        <f>IF(ISBLANK('Item List'!AI53),0,'Item List'!AI53)</f>
        <v>0</v>
      </c>
      <c r="AH59" s="146">
        <f t="shared" si="42"/>
        <v>0</v>
      </c>
      <c r="AI59" s="169"/>
      <c r="AJ59" s="103">
        <f t="shared" si="43"/>
        <v>0</v>
      </c>
      <c r="AK59" s="169"/>
      <c r="AL59" s="103">
        <f t="shared" si="44"/>
        <v>0</v>
      </c>
      <c r="AM59" s="169"/>
      <c r="AN59" s="103">
        <f t="shared" si="45"/>
        <v>0</v>
      </c>
      <c r="AO59" s="169"/>
      <c r="AP59" s="103">
        <f t="shared" si="46"/>
        <v>0</v>
      </c>
      <c r="AQ59" s="169"/>
      <c r="AR59" s="103">
        <f t="shared" si="47"/>
        <v>0</v>
      </c>
      <c r="AS59" s="169"/>
      <c r="AT59" s="103">
        <f t="shared" si="48"/>
        <v>0</v>
      </c>
    </row>
    <row r="60" spans="1:46" ht="24" customHeight="1" x14ac:dyDescent="0.2">
      <c r="A60" s="145" t="str">
        <f t="shared" ref="A60:A81" si="53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37"/>
        <v>0</v>
      </c>
      <c r="G60" s="168"/>
      <c r="H60" s="103">
        <f t="shared" si="38"/>
        <v>0</v>
      </c>
      <c r="I60" s="169"/>
      <c r="J60" s="103">
        <f t="shared" si="49"/>
        <v>0</v>
      </c>
      <c r="K60" s="169"/>
      <c r="L60" s="103">
        <f t="shared" si="50"/>
        <v>0</v>
      </c>
      <c r="M60" s="169"/>
      <c r="N60" s="103">
        <f t="shared" si="51"/>
        <v>0</v>
      </c>
      <c r="O60" s="145" t="str">
        <f t="shared" ref="O60:O81" si="54">IF(P60="","",O59+1)</f>
        <v/>
      </c>
      <c r="P60" s="295" t="str">
        <f>IF(ISBLANK('Item List'!R54),"",'Item List'!R54)</f>
        <v/>
      </c>
      <c r="Q60" s="295" t="str">
        <f>IF(ISBLANK('Item List'!S54),"",'Item List'!S54)</f>
        <v/>
      </c>
      <c r="R60" s="296">
        <f>IF(ISBLANK('Item List'!T54),0,'Item List'!T54)</f>
        <v>0</v>
      </c>
      <c r="S60" s="146">
        <f>IF(ISBLANK('Item List'!U54),0,'Item List'!U54)</f>
        <v>0</v>
      </c>
      <c r="T60" s="146">
        <f t="shared" si="39"/>
        <v>0</v>
      </c>
      <c r="U60" s="169"/>
      <c r="V60" s="103">
        <f t="shared" si="52"/>
        <v>0</v>
      </c>
      <c r="W60" s="169"/>
      <c r="X60" s="103">
        <f t="shared" si="52"/>
        <v>0</v>
      </c>
      <c r="Y60" s="169"/>
      <c r="Z60" s="103">
        <f t="shared" si="40"/>
        <v>0</v>
      </c>
      <c r="AA60" s="169"/>
      <c r="AB60" s="103">
        <f t="shared" si="41"/>
        <v>0</v>
      </c>
      <c r="AC60" s="145" t="str">
        <f t="shared" ref="AC60:AC81" si="55">IF(AD60="","",AC59+1)</f>
        <v/>
      </c>
      <c r="AD60" s="295" t="str">
        <f>IF(ISBLANK('Item List'!AF54),"",'Item List'!AF54)</f>
        <v/>
      </c>
      <c r="AE60" s="295" t="str">
        <f>IF(ISBLANK('Item List'!AG54),"",'Item List'!AG54)</f>
        <v/>
      </c>
      <c r="AF60" s="296">
        <f>IF(ISBLANK('Item List'!AH54),0,'Item List'!AH54)</f>
        <v>0</v>
      </c>
      <c r="AG60" s="146">
        <f>IF(ISBLANK('Item List'!AI54),0,'Item List'!AI54)</f>
        <v>0</v>
      </c>
      <c r="AH60" s="146">
        <f t="shared" si="42"/>
        <v>0</v>
      </c>
      <c r="AI60" s="169"/>
      <c r="AJ60" s="103">
        <f t="shared" si="43"/>
        <v>0</v>
      </c>
      <c r="AK60" s="169"/>
      <c r="AL60" s="103">
        <f t="shared" si="44"/>
        <v>0</v>
      </c>
      <c r="AM60" s="169"/>
      <c r="AN60" s="103">
        <f t="shared" si="45"/>
        <v>0</v>
      </c>
      <c r="AO60" s="169"/>
      <c r="AP60" s="103">
        <f t="shared" si="46"/>
        <v>0</v>
      </c>
      <c r="AQ60" s="169"/>
      <c r="AR60" s="103">
        <f t="shared" si="47"/>
        <v>0</v>
      </c>
      <c r="AS60" s="169"/>
      <c r="AT60" s="103">
        <f t="shared" si="48"/>
        <v>0</v>
      </c>
    </row>
    <row r="61" spans="1:46" ht="24" customHeight="1" x14ac:dyDescent="0.2">
      <c r="A61" s="145" t="str">
        <f t="shared" si="53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37"/>
        <v>0</v>
      </c>
      <c r="G61" s="168"/>
      <c r="H61" s="103">
        <f t="shared" si="38"/>
        <v>0</v>
      </c>
      <c r="I61" s="169"/>
      <c r="J61" s="103">
        <f t="shared" si="49"/>
        <v>0</v>
      </c>
      <c r="K61" s="169"/>
      <c r="L61" s="103">
        <f t="shared" si="50"/>
        <v>0</v>
      </c>
      <c r="M61" s="169"/>
      <c r="N61" s="103">
        <f t="shared" si="51"/>
        <v>0</v>
      </c>
      <c r="O61" s="145" t="str">
        <f t="shared" si="54"/>
        <v/>
      </c>
      <c r="P61" s="295" t="str">
        <f>IF(ISBLANK('Item List'!R55),"",'Item List'!R55)</f>
        <v/>
      </c>
      <c r="Q61" s="295" t="str">
        <f>IF(ISBLANK('Item List'!S55),"",'Item List'!S55)</f>
        <v/>
      </c>
      <c r="R61" s="296">
        <f>IF(ISBLANK('Item List'!T55),0,'Item List'!T55)</f>
        <v>0</v>
      </c>
      <c r="S61" s="146">
        <f>IF(ISBLANK('Item List'!U55),0,'Item List'!U55)</f>
        <v>0</v>
      </c>
      <c r="T61" s="146">
        <f t="shared" si="39"/>
        <v>0</v>
      </c>
      <c r="U61" s="169"/>
      <c r="V61" s="103">
        <f t="shared" si="52"/>
        <v>0</v>
      </c>
      <c r="W61" s="169"/>
      <c r="X61" s="103">
        <f t="shared" si="52"/>
        <v>0</v>
      </c>
      <c r="Y61" s="169"/>
      <c r="Z61" s="103">
        <f t="shared" si="40"/>
        <v>0</v>
      </c>
      <c r="AA61" s="169"/>
      <c r="AB61" s="103">
        <f t="shared" si="41"/>
        <v>0</v>
      </c>
      <c r="AC61" s="145" t="str">
        <f t="shared" si="55"/>
        <v/>
      </c>
      <c r="AD61" s="295" t="str">
        <f>IF(ISBLANK('Item List'!AF55),"",'Item List'!AF55)</f>
        <v/>
      </c>
      <c r="AE61" s="295" t="str">
        <f>IF(ISBLANK('Item List'!AG55),"",'Item List'!AG55)</f>
        <v/>
      </c>
      <c r="AF61" s="296">
        <f>IF(ISBLANK('Item List'!AH55),0,'Item List'!AH55)</f>
        <v>0</v>
      </c>
      <c r="AG61" s="146">
        <f>IF(ISBLANK('Item List'!AI55),0,'Item List'!AI55)</f>
        <v>0</v>
      </c>
      <c r="AH61" s="146">
        <f t="shared" si="42"/>
        <v>0</v>
      </c>
      <c r="AI61" s="169"/>
      <c r="AJ61" s="103">
        <f t="shared" si="43"/>
        <v>0</v>
      </c>
      <c r="AK61" s="169"/>
      <c r="AL61" s="103">
        <f t="shared" si="44"/>
        <v>0</v>
      </c>
      <c r="AM61" s="169"/>
      <c r="AN61" s="103">
        <f t="shared" si="45"/>
        <v>0</v>
      </c>
      <c r="AO61" s="169"/>
      <c r="AP61" s="103">
        <f t="shared" si="46"/>
        <v>0</v>
      </c>
      <c r="AQ61" s="169"/>
      <c r="AR61" s="103">
        <f t="shared" si="47"/>
        <v>0</v>
      </c>
      <c r="AS61" s="169"/>
      <c r="AT61" s="103">
        <f t="shared" si="48"/>
        <v>0</v>
      </c>
    </row>
    <row r="62" spans="1:46" ht="24" customHeight="1" x14ac:dyDescent="0.2">
      <c r="A62" s="145" t="str">
        <f t="shared" si="53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37"/>
        <v>0</v>
      </c>
      <c r="G62" s="168"/>
      <c r="H62" s="103">
        <f t="shared" si="38"/>
        <v>0</v>
      </c>
      <c r="I62" s="169"/>
      <c r="J62" s="103">
        <f t="shared" si="49"/>
        <v>0</v>
      </c>
      <c r="K62" s="169"/>
      <c r="L62" s="103">
        <f t="shared" si="50"/>
        <v>0</v>
      </c>
      <c r="M62" s="169"/>
      <c r="N62" s="103">
        <f t="shared" si="51"/>
        <v>0</v>
      </c>
      <c r="O62" s="145" t="str">
        <f t="shared" si="54"/>
        <v/>
      </c>
      <c r="P62" s="295" t="str">
        <f>IF(ISBLANK('Item List'!R56),"",'Item List'!R56)</f>
        <v/>
      </c>
      <c r="Q62" s="295" t="str">
        <f>IF(ISBLANK('Item List'!S56),"",'Item List'!S56)</f>
        <v/>
      </c>
      <c r="R62" s="296">
        <f>IF(ISBLANK('Item List'!T56),0,'Item List'!T56)</f>
        <v>0</v>
      </c>
      <c r="S62" s="146">
        <f>IF(ISBLANK('Item List'!U56),0,'Item List'!U56)</f>
        <v>0</v>
      </c>
      <c r="T62" s="146">
        <f t="shared" si="39"/>
        <v>0</v>
      </c>
      <c r="U62" s="169"/>
      <c r="V62" s="103">
        <f t="shared" si="52"/>
        <v>0</v>
      </c>
      <c r="W62" s="169"/>
      <c r="X62" s="103">
        <f t="shared" si="52"/>
        <v>0</v>
      </c>
      <c r="Y62" s="169"/>
      <c r="Z62" s="103">
        <f t="shared" si="40"/>
        <v>0</v>
      </c>
      <c r="AA62" s="169"/>
      <c r="AB62" s="103">
        <f t="shared" si="41"/>
        <v>0</v>
      </c>
      <c r="AC62" s="145" t="str">
        <f t="shared" si="55"/>
        <v/>
      </c>
      <c r="AD62" s="295" t="str">
        <f>IF(ISBLANK('Item List'!AF56),"",'Item List'!AF56)</f>
        <v/>
      </c>
      <c r="AE62" s="295" t="str">
        <f>IF(ISBLANK('Item List'!AG56),"",'Item List'!AG56)</f>
        <v/>
      </c>
      <c r="AF62" s="296">
        <f>IF(ISBLANK('Item List'!AH56),0,'Item List'!AH56)</f>
        <v>0</v>
      </c>
      <c r="AG62" s="146">
        <f>IF(ISBLANK('Item List'!AI56),0,'Item List'!AI56)</f>
        <v>0</v>
      </c>
      <c r="AH62" s="146">
        <f t="shared" si="42"/>
        <v>0</v>
      </c>
      <c r="AI62" s="169"/>
      <c r="AJ62" s="103">
        <f t="shared" si="43"/>
        <v>0</v>
      </c>
      <c r="AK62" s="169"/>
      <c r="AL62" s="103">
        <f t="shared" si="44"/>
        <v>0</v>
      </c>
      <c r="AM62" s="169"/>
      <c r="AN62" s="103">
        <f t="shared" si="45"/>
        <v>0</v>
      </c>
      <c r="AO62" s="169"/>
      <c r="AP62" s="103">
        <f t="shared" si="46"/>
        <v>0</v>
      </c>
      <c r="AQ62" s="169"/>
      <c r="AR62" s="103">
        <f t="shared" si="47"/>
        <v>0</v>
      </c>
      <c r="AS62" s="169"/>
      <c r="AT62" s="103">
        <f t="shared" si="48"/>
        <v>0</v>
      </c>
    </row>
    <row r="63" spans="1:46" ht="24" customHeight="1" x14ac:dyDescent="0.2">
      <c r="A63" s="145" t="str">
        <f t="shared" si="53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37"/>
        <v>0</v>
      </c>
      <c r="G63" s="168"/>
      <c r="H63" s="103">
        <f t="shared" si="38"/>
        <v>0</v>
      </c>
      <c r="I63" s="169"/>
      <c r="J63" s="103">
        <f t="shared" si="49"/>
        <v>0</v>
      </c>
      <c r="K63" s="169"/>
      <c r="L63" s="103">
        <f t="shared" si="50"/>
        <v>0</v>
      </c>
      <c r="M63" s="169"/>
      <c r="N63" s="103">
        <f t="shared" si="51"/>
        <v>0</v>
      </c>
      <c r="O63" s="145" t="str">
        <f t="shared" si="54"/>
        <v/>
      </c>
      <c r="P63" s="295" t="str">
        <f>IF(ISBLANK('Item List'!R57),"",'Item List'!R57)</f>
        <v/>
      </c>
      <c r="Q63" s="295" t="str">
        <f>IF(ISBLANK('Item List'!S57),"",'Item List'!S57)</f>
        <v/>
      </c>
      <c r="R63" s="296">
        <f>IF(ISBLANK('Item List'!T57),0,'Item List'!T57)</f>
        <v>0</v>
      </c>
      <c r="S63" s="146">
        <f>IF(ISBLANK('Item List'!U57),0,'Item List'!U57)</f>
        <v>0</v>
      </c>
      <c r="T63" s="146">
        <f t="shared" si="39"/>
        <v>0</v>
      </c>
      <c r="U63" s="169"/>
      <c r="V63" s="103">
        <f t="shared" si="52"/>
        <v>0</v>
      </c>
      <c r="W63" s="169"/>
      <c r="X63" s="103">
        <f t="shared" si="52"/>
        <v>0</v>
      </c>
      <c r="Y63" s="169"/>
      <c r="Z63" s="103">
        <f t="shared" si="40"/>
        <v>0</v>
      </c>
      <c r="AA63" s="169"/>
      <c r="AB63" s="103">
        <f t="shared" si="41"/>
        <v>0</v>
      </c>
      <c r="AC63" s="145" t="str">
        <f t="shared" si="55"/>
        <v/>
      </c>
      <c r="AD63" s="295" t="str">
        <f>IF(ISBLANK('Item List'!AF57),"",'Item List'!AF57)</f>
        <v/>
      </c>
      <c r="AE63" s="295" t="str">
        <f>IF(ISBLANK('Item List'!AG57),"",'Item List'!AG57)</f>
        <v/>
      </c>
      <c r="AF63" s="296">
        <f>IF(ISBLANK('Item List'!AH57),0,'Item List'!AH57)</f>
        <v>0</v>
      </c>
      <c r="AG63" s="146">
        <f>IF(ISBLANK('Item List'!AI57),0,'Item List'!AI57)</f>
        <v>0</v>
      </c>
      <c r="AH63" s="146">
        <f t="shared" si="42"/>
        <v>0</v>
      </c>
      <c r="AI63" s="169"/>
      <c r="AJ63" s="103">
        <f t="shared" si="43"/>
        <v>0</v>
      </c>
      <c r="AK63" s="169"/>
      <c r="AL63" s="103">
        <f t="shared" si="44"/>
        <v>0</v>
      </c>
      <c r="AM63" s="169"/>
      <c r="AN63" s="103">
        <f t="shared" si="45"/>
        <v>0</v>
      </c>
      <c r="AO63" s="169"/>
      <c r="AP63" s="103">
        <f t="shared" si="46"/>
        <v>0</v>
      </c>
      <c r="AQ63" s="169"/>
      <c r="AR63" s="103">
        <f t="shared" si="47"/>
        <v>0</v>
      </c>
      <c r="AS63" s="169"/>
      <c r="AT63" s="103">
        <f t="shared" si="48"/>
        <v>0</v>
      </c>
    </row>
    <row r="64" spans="1:46" ht="24" customHeight="1" x14ac:dyDescent="0.2">
      <c r="A64" s="145" t="str">
        <f t="shared" si="53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37"/>
        <v>0</v>
      </c>
      <c r="G64" s="168"/>
      <c r="H64" s="103">
        <f t="shared" si="38"/>
        <v>0</v>
      </c>
      <c r="I64" s="169"/>
      <c r="J64" s="103">
        <f t="shared" si="49"/>
        <v>0</v>
      </c>
      <c r="K64" s="169"/>
      <c r="L64" s="103">
        <f t="shared" si="50"/>
        <v>0</v>
      </c>
      <c r="M64" s="169"/>
      <c r="N64" s="103">
        <f t="shared" si="51"/>
        <v>0</v>
      </c>
      <c r="O64" s="145" t="str">
        <f t="shared" si="54"/>
        <v/>
      </c>
      <c r="P64" s="295" t="str">
        <f>IF(ISBLANK('Item List'!R58),"",'Item List'!R58)</f>
        <v/>
      </c>
      <c r="Q64" s="295" t="str">
        <f>IF(ISBLANK('Item List'!S58),"",'Item List'!S58)</f>
        <v/>
      </c>
      <c r="R64" s="296">
        <f>IF(ISBLANK('Item List'!T58),0,'Item List'!T58)</f>
        <v>0</v>
      </c>
      <c r="S64" s="146">
        <f>IF(ISBLANK('Item List'!U58),0,'Item List'!U58)</f>
        <v>0</v>
      </c>
      <c r="T64" s="146">
        <f t="shared" si="39"/>
        <v>0</v>
      </c>
      <c r="U64" s="169"/>
      <c r="V64" s="103">
        <f t="shared" si="52"/>
        <v>0</v>
      </c>
      <c r="W64" s="169"/>
      <c r="X64" s="103">
        <f t="shared" si="52"/>
        <v>0</v>
      </c>
      <c r="Y64" s="169"/>
      <c r="Z64" s="103">
        <f t="shared" si="40"/>
        <v>0</v>
      </c>
      <c r="AA64" s="169"/>
      <c r="AB64" s="103">
        <f t="shared" si="41"/>
        <v>0</v>
      </c>
      <c r="AC64" s="145" t="str">
        <f t="shared" si="55"/>
        <v/>
      </c>
      <c r="AD64" s="295" t="str">
        <f>IF(ISBLANK('Item List'!AF58),"",'Item List'!AF58)</f>
        <v/>
      </c>
      <c r="AE64" s="295" t="str">
        <f>IF(ISBLANK('Item List'!AG58),"",'Item List'!AG58)</f>
        <v/>
      </c>
      <c r="AF64" s="296">
        <f>IF(ISBLANK('Item List'!AH58),0,'Item List'!AH58)</f>
        <v>0</v>
      </c>
      <c r="AG64" s="146">
        <f>IF(ISBLANK('Item List'!AI58),0,'Item List'!AI58)</f>
        <v>0</v>
      </c>
      <c r="AH64" s="146">
        <f t="shared" si="42"/>
        <v>0</v>
      </c>
      <c r="AI64" s="169"/>
      <c r="AJ64" s="103">
        <f t="shared" si="43"/>
        <v>0</v>
      </c>
      <c r="AK64" s="169"/>
      <c r="AL64" s="103">
        <f t="shared" si="44"/>
        <v>0</v>
      </c>
      <c r="AM64" s="169"/>
      <c r="AN64" s="103">
        <f t="shared" si="45"/>
        <v>0</v>
      </c>
      <c r="AO64" s="169"/>
      <c r="AP64" s="103">
        <f t="shared" si="46"/>
        <v>0</v>
      </c>
      <c r="AQ64" s="169"/>
      <c r="AR64" s="103">
        <f t="shared" si="47"/>
        <v>0</v>
      </c>
      <c r="AS64" s="169"/>
      <c r="AT64" s="103">
        <f t="shared" si="48"/>
        <v>0</v>
      </c>
    </row>
    <row r="65" spans="1:46" ht="24" customHeight="1" x14ac:dyDescent="0.2">
      <c r="A65" s="145" t="str">
        <f t="shared" si="53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37"/>
        <v>0</v>
      </c>
      <c r="G65" s="168"/>
      <c r="H65" s="103">
        <f t="shared" si="38"/>
        <v>0</v>
      </c>
      <c r="I65" s="169"/>
      <c r="J65" s="103">
        <f t="shared" si="49"/>
        <v>0</v>
      </c>
      <c r="K65" s="169"/>
      <c r="L65" s="103">
        <f t="shared" si="50"/>
        <v>0</v>
      </c>
      <c r="M65" s="169"/>
      <c r="N65" s="103">
        <f t="shared" si="51"/>
        <v>0</v>
      </c>
      <c r="O65" s="145" t="str">
        <f t="shared" si="54"/>
        <v/>
      </c>
      <c r="P65" s="295" t="str">
        <f>IF(ISBLANK('Item List'!R59),"",'Item List'!R59)</f>
        <v/>
      </c>
      <c r="Q65" s="295" t="str">
        <f>IF(ISBLANK('Item List'!S59),"",'Item List'!S59)</f>
        <v/>
      </c>
      <c r="R65" s="296">
        <f>IF(ISBLANK('Item List'!T59),0,'Item List'!T59)</f>
        <v>0</v>
      </c>
      <c r="S65" s="146">
        <f>IF(ISBLANK('Item List'!U59),0,'Item List'!U59)</f>
        <v>0</v>
      </c>
      <c r="T65" s="146">
        <f t="shared" si="39"/>
        <v>0</v>
      </c>
      <c r="U65" s="169"/>
      <c r="V65" s="103">
        <f t="shared" si="52"/>
        <v>0</v>
      </c>
      <c r="W65" s="169"/>
      <c r="X65" s="103">
        <f t="shared" si="52"/>
        <v>0</v>
      </c>
      <c r="Y65" s="169"/>
      <c r="Z65" s="103">
        <f t="shared" si="40"/>
        <v>0</v>
      </c>
      <c r="AA65" s="169"/>
      <c r="AB65" s="103">
        <f t="shared" si="41"/>
        <v>0</v>
      </c>
      <c r="AC65" s="145" t="str">
        <f t="shared" si="55"/>
        <v/>
      </c>
      <c r="AD65" s="295" t="str">
        <f>IF(ISBLANK('Item List'!AF59),"",'Item List'!AF59)</f>
        <v/>
      </c>
      <c r="AE65" s="295" t="str">
        <f>IF(ISBLANK('Item List'!AG59),"",'Item List'!AG59)</f>
        <v/>
      </c>
      <c r="AF65" s="296">
        <f>IF(ISBLANK('Item List'!AH59),0,'Item List'!AH59)</f>
        <v>0</v>
      </c>
      <c r="AG65" s="146">
        <f>IF(ISBLANK('Item List'!AI59),0,'Item List'!AI59)</f>
        <v>0</v>
      </c>
      <c r="AH65" s="146">
        <f t="shared" si="42"/>
        <v>0</v>
      </c>
      <c r="AI65" s="169"/>
      <c r="AJ65" s="103">
        <f t="shared" si="43"/>
        <v>0</v>
      </c>
      <c r="AK65" s="169"/>
      <c r="AL65" s="103">
        <f t="shared" si="44"/>
        <v>0</v>
      </c>
      <c r="AM65" s="169"/>
      <c r="AN65" s="103">
        <f t="shared" si="45"/>
        <v>0</v>
      </c>
      <c r="AO65" s="169"/>
      <c r="AP65" s="103">
        <f t="shared" si="46"/>
        <v>0</v>
      </c>
      <c r="AQ65" s="169"/>
      <c r="AR65" s="103">
        <f t="shared" si="47"/>
        <v>0</v>
      </c>
      <c r="AS65" s="169"/>
      <c r="AT65" s="103">
        <f t="shared" si="48"/>
        <v>0</v>
      </c>
    </row>
    <row r="66" spans="1:46" ht="24" customHeight="1" x14ac:dyDescent="0.2">
      <c r="A66" s="145" t="str">
        <f t="shared" si="53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37"/>
        <v>0</v>
      </c>
      <c r="G66" s="168"/>
      <c r="H66" s="103">
        <f t="shared" si="38"/>
        <v>0</v>
      </c>
      <c r="I66" s="169"/>
      <c r="J66" s="103">
        <f t="shared" si="49"/>
        <v>0</v>
      </c>
      <c r="K66" s="169"/>
      <c r="L66" s="103">
        <f t="shared" si="50"/>
        <v>0</v>
      </c>
      <c r="M66" s="169"/>
      <c r="N66" s="103">
        <f t="shared" si="51"/>
        <v>0</v>
      </c>
      <c r="O66" s="145" t="str">
        <f t="shared" si="54"/>
        <v/>
      </c>
      <c r="P66" s="295" t="str">
        <f>IF(ISBLANK('Item List'!R60),"",'Item List'!R60)</f>
        <v/>
      </c>
      <c r="Q66" s="295" t="str">
        <f>IF(ISBLANK('Item List'!S60),"",'Item List'!S60)</f>
        <v/>
      </c>
      <c r="R66" s="296">
        <f>IF(ISBLANK('Item List'!T60),0,'Item List'!T60)</f>
        <v>0</v>
      </c>
      <c r="S66" s="146">
        <f>IF(ISBLANK('Item List'!U60),0,'Item List'!U60)</f>
        <v>0</v>
      </c>
      <c r="T66" s="146">
        <f t="shared" si="39"/>
        <v>0</v>
      </c>
      <c r="U66" s="169"/>
      <c r="V66" s="103">
        <f t="shared" si="52"/>
        <v>0</v>
      </c>
      <c r="W66" s="169"/>
      <c r="X66" s="103">
        <f t="shared" si="52"/>
        <v>0</v>
      </c>
      <c r="Y66" s="169"/>
      <c r="Z66" s="103">
        <f t="shared" si="40"/>
        <v>0</v>
      </c>
      <c r="AA66" s="169"/>
      <c r="AB66" s="103">
        <f t="shared" si="41"/>
        <v>0</v>
      </c>
      <c r="AC66" s="145" t="str">
        <f t="shared" si="55"/>
        <v/>
      </c>
      <c r="AD66" s="295" t="str">
        <f>IF(ISBLANK('Item List'!AF60),"",'Item List'!AF60)</f>
        <v/>
      </c>
      <c r="AE66" s="295" t="str">
        <f>IF(ISBLANK('Item List'!AG60),"",'Item List'!AG60)</f>
        <v/>
      </c>
      <c r="AF66" s="296">
        <f>IF(ISBLANK('Item List'!AH60),0,'Item List'!AH60)</f>
        <v>0</v>
      </c>
      <c r="AG66" s="146">
        <f>IF(ISBLANK('Item List'!AI60),0,'Item List'!AI60)</f>
        <v>0</v>
      </c>
      <c r="AH66" s="146">
        <f t="shared" si="42"/>
        <v>0</v>
      </c>
      <c r="AI66" s="169"/>
      <c r="AJ66" s="103">
        <f t="shared" si="43"/>
        <v>0</v>
      </c>
      <c r="AK66" s="169"/>
      <c r="AL66" s="103">
        <f t="shared" si="44"/>
        <v>0</v>
      </c>
      <c r="AM66" s="169"/>
      <c r="AN66" s="103">
        <f t="shared" si="45"/>
        <v>0</v>
      </c>
      <c r="AO66" s="169"/>
      <c r="AP66" s="103">
        <f t="shared" si="46"/>
        <v>0</v>
      </c>
      <c r="AQ66" s="169"/>
      <c r="AR66" s="103">
        <f t="shared" si="47"/>
        <v>0</v>
      </c>
      <c r="AS66" s="169"/>
      <c r="AT66" s="103">
        <f t="shared" si="48"/>
        <v>0</v>
      </c>
    </row>
    <row r="67" spans="1:46" ht="24" customHeight="1" x14ac:dyDescent="0.2">
      <c r="A67" s="145" t="str">
        <f t="shared" si="53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37"/>
        <v>0</v>
      </c>
      <c r="G67" s="168"/>
      <c r="H67" s="103">
        <f t="shared" si="38"/>
        <v>0</v>
      </c>
      <c r="I67" s="169"/>
      <c r="J67" s="103">
        <f t="shared" si="49"/>
        <v>0</v>
      </c>
      <c r="K67" s="169"/>
      <c r="L67" s="103">
        <f t="shared" si="50"/>
        <v>0</v>
      </c>
      <c r="M67" s="169"/>
      <c r="N67" s="103">
        <f t="shared" si="51"/>
        <v>0</v>
      </c>
      <c r="O67" s="145" t="str">
        <f t="shared" si="54"/>
        <v/>
      </c>
      <c r="P67" s="295" t="str">
        <f>IF(ISBLANK('Item List'!R61),"",'Item List'!R61)</f>
        <v/>
      </c>
      <c r="Q67" s="295" t="str">
        <f>IF(ISBLANK('Item List'!S61),"",'Item List'!S61)</f>
        <v/>
      </c>
      <c r="R67" s="296">
        <f>IF(ISBLANK('Item List'!T61),0,'Item List'!T61)</f>
        <v>0</v>
      </c>
      <c r="S67" s="146">
        <f>IF(ISBLANK('Item List'!U61),0,'Item List'!U61)</f>
        <v>0</v>
      </c>
      <c r="T67" s="146">
        <f t="shared" si="39"/>
        <v>0</v>
      </c>
      <c r="U67" s="169"/>
      <c r="V67" s="103">
        <f t="shared" si="52"/>
        <v>0</v>
      </c>
      <c r="W67" s="169"/>
      <c r="X67" s="103">
        <f t="shared" si="52"/>
        <v>0</v>
      </c>
      <c r="Y67" s="169"/>
      <c r="Z67" s="103">
        <f t="shared" si="40"/>
        <v>0</v>
      </c>
      <c r="AA67" s="169"/>
      <c r="AB67" s="103">
        <f t="shared" si="41"/>
        <v>0</v>
      </c>
      <c r="AC67" s="145" t="str">
        <f t="shared" si="55"/>
        <v/>
      </c>
      <c r="AD67" s="295" t="str">
        <f>IF(ISBLANK('Item List'!AF61),"",'Item List'!AF61)</f>
        <v/>
      </c>
      <c r="AE67" s="295" t="str">
        <f>IF(ISBLANK('Item List'!AG61),"",'Item List'!AG61)</f>
        <v/>
      </c>
      <c r="AF67" s="296">
        <f>IF(ISBLANK('Item List'!AH61),0,'Item List'!AH61)</f>
        <v>0</v>
      </c>
      <c r="AG67" s="146">
        <f>IF(ISBLANK('Item List'!AI61),0,'Item List'!AI61)</f>
        <v>0</v>
      </c>
      <c r="AH67" s="146">
        <f t="shared" si="42"/>
        <v>0</v>
      </c>
      <c r="AI67" s="169"/>
      <c r="AJ67" s="103">
        <f t="shared" si="43"/>
        <v>0</v>
      </c>
      <c r="AK67" s="169"/>
      <c r="AL67" s="103">
        <f t="shared" si="44"/>
        <v>0</v>
      </c>
      <c r="AM67" s="169"/>
      <c r="AN67" s="103">
        <f t="shared" si="45"/>
        <v>0</v>
      </c>
      <c r="AO67" s="169"/>
      <c r="AP67" s="103">
        <f t="shared" si="46"/>
        <v>0</v>
      </c>
      <c r="AQ67" s="169"/>
      <c r="AR67" s="103">
        <f t="shared" si="47"/>
        <v>0</v>
      </c>
      <c r="AS67" s="169"/>
      <c r="AT67" s="103">
        <f t="shared" si="48"/>
        <v>0</v>
      </c>
    </row>
    <row r="68" spans="1:46" ht="24" customHeight="1" x14ac:dyDescent="0.2">
      <c r="A68" s="145" t="str">
        <f t="shared" si="53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37"/>
        <v>0</v>
      </c>
      <c r="G68" s="168"/>
      <c r="H68" s="103">
        <f t="shared" si="38"/>
        <v>0</v>
      </c>
      <c r="I68" s="170"/>
      <c r="J68" s="103">
        <f t="shared" si="49"/>
        <v>0</v>
      </c>
      <c r="K68" s="170"/>
      <c r="L68" s="103">
        <f t="shared" si="50"/>
        <v>0</v>
      </c>
      <c r="M68" s="170"/>
      <c r="N68" s="103">
        <f t="shared" si="51"/>
        <v>0</v>
      </c>
      <c r="O68" s="145" t="str">
        <f t="shared" si="54"/>
        <v/>
      </c>
      <c r="P68" s="295" t="str">
        <f>IF(ISBLANK('Item List'!R62),"",'Item List'!R62)</f>
        <v/>
      </c>
      <c r="Q68" s="295" t="str">
        <f>IF(ISBLANK('Item List'!S62),"",'Item List'!S62)</f>
        <v/>
      </c>
      <c r="R68" s="296">
        <f>IF(ISBLANK('Item List'!T62),0,'Item List'!T62)</f>
        <v>0</v>
      </c>
      <c r="S68" s="146">
        <f>IF(ISBLANK('Item List'!U62),0,'Item List'!U62)</f>
        <v>0</v>
      </c>
      <c r="T68" s="146">
        <f t="shared" si="39"/>
        <v>0</v>
      </c>
      <c r="U68" s="170"/>
      <c r="V68" s="103">
        <f t="shared" si="52"/>
        <v>0</v>
      </c>
      <c r="W68" s="170"/>
      <c r="X68" s="103">
        <f t="shared" si="52"/>
        <v>0</v>
      </c>
      <c r="Y68" s="170"/>
      <c r="Z68" s="103">
        <f t="shared" si="40"/>
        <v>0</v>
      </c>
      <c r="AA68" s="170"/>
      <c r="AB68" s="103">
        <f t="shared" si="41"/>
        <v>0</v>
      </c>
      <c r="AC68" s="145" t="str">
        <f t="shared" si="55"/>
        <v/>
      </c>
      <c r="AD68" s="295" t="str">
        <f>IF(ISBLANK('Item List'!AF62),"",'Item List'!AF62)</f>
        <v/>
      </c>
      <c r="AE68" s="295" t="str">
        <f>IF(ISBLANK('Item List'!AG62),"",'Item List'!AG62)</f>
        <v/>
      </c>
      <c r="AF68" s="296">
        <f>IF(ISBLANK('Item List'!AH62),0,'Item List'!AH62)</f>
        <v>0</v>
      </c>
      <c r="AG68" s="146">
        <f>IF(ISBLANK('Item List'!AI62),0,'Item List'!AI62)</f>
        <v>0</v>
      </c>
      <c r="AH68" s="146">
        <f t="shared" si="42"/>
        <v>0</v>
      </c>
      <c r="AI68" s="170"/>
      <c r="AJ68" s="103">
        <f t="shared" si="43"/>
        <v>0</v>
      </c>
      <c r="AK68" s="170"/>
      <c r="AL68" s="103">
        <f t="shared" si="44"/>
        <v>0</v>
      </c>
      <c r="AM68" s="170"/>
      <c r="AN68" s="103">
        <f t="shared" si="45"/>
        <v>0</v>
      </c>
      <c r="AO68" s="170"/>
      <c r="AP68" s="103">
        <f t="shared" si="46"/>
        <v>0</v>
      </c>
      <c r="AQ68" s="170"/>
      <c r="AR68" s="103">
        <f t="shared" si="47"/>
        <v>0</v>
      </c>
      <c r="AS68" s="170"/>
      <c r="AT68" s="103">
        <f t="shared" si="48"/>
        <v>0</v>
      </c>
    </row>
    <row r="69" spans="1:46" ht="24" customHeight="1" x14ac:dyDescent="0.2">
      <c r="A69" s="145" t="str">
        <f t="shared" si="53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37"/>
        <v>0</v>
      </c>
      <c r="G69" s="168"/>
      <c r="H69" s="103">
        <f t="shared" si="38"/>
        <v>0</v>
      </c>
      <c r="I69" s="170"/>
      <c r="J69" s="103">
        <f t="shared" si="49"/>
        <v>0</v>
      </c>
      <c r="K69" s="170"/>
      <c r="L69" s="103">
        <f t="shared" si="50"/>
        <v>0</v>
      </c>
      <c r="M69" s="170"/>
      <c r="N69" s="103">
        <f t="shared" si="51"/>
        <v>0</v>
      </c>
      <c r="O69" s="145" t="str">
        <f t="shared" si="54"/>
        <v/>
      </c>
      <c r="P69" s="295" t="str">
        <f>IF(ISBLANK('Item List'!R63),"",'Item List'!R63)</f>
        <v/>
      </c>
      <c r="Q69" s="295" t="str">
        <f>IF(ISBLANK('Item List'!S63),"",'Item List'!S63)</f>
        <v/>
      </c>
      <c r="R69" s="296">
        <f>IF(ISBLANK('Item List'!T63),0,'Item List'!T63)</f>
        <v>0</v>
      </c>
      <c r="S69" s="146">
        <f>IF(ISBLANK('Item List'!U63),0,'Item List'!U63)</f>
        <v>0</v>
      </c>
      <c r="T69" s="146">
        <f t="shared" si="39"/>
        <v>0</v>
      </c>
      <c r="U69" s="170"/>
      <c r="V69" s="103">
        <f t="shared" si="52"/>
        <v>0</v>
      </c>
      <c r="W69" s="170"/>
      <c r="X69" s="103">
        <f t="shared" si="52"/>
        <v>0</v>
      </c>
      <c r="Y69" s="170"/>
      <c r="Z69" s="103">
        <f t="shared" si="40"/>
        <v>0</v>
      </c>
      <c r="AA69" s="170"/>
      <c r="AB69" s="103">
        <f t="shared" si="41"/>
        <v>0</v>
      </c>
      <c r="AC69" s="145" t="str">
        <f t="shared" si="55"/>
        <v/>
      </c>
      <c r="AD69" s="295" t="str">
        <f>IF(ISBLANK('Item List'!AF63),"",'Item List'!AF63)</f>
        <v/>
      </c>
      <c r="AE69" s="295" t="str">
        <f>IF(ISBLANK('Item List'!AG63),"",'Item List'!AG63)</f>
        <v/>
      </c>
      <c r="AF69" s="296">
        <f>IF(ISBLANK('Item List'!AH63),0,'Item List'!AH63)</f>
        <v>0</v>
      </c>
      <c r="AG69" s="146">
        <f>IF(ISBLANK('Item List'!AI63),0,'Item List'!AI63)</f>
        <v>0</v>
      </c>
      <c r="AH69" s="146">
        <f t="shared" si="42"/>
        <v>0</v>
      </c>
      <c r="AI69" s="170"/>
      <c r="AJ69" s="103">
        <f t="shared" si="43"/>
        <v>0</v>
      </c>
      <c r="AK69" s="170"/>
      <c r="AL69" s="103">
        <f t="shared" si="44"/>
        <v>0</v>
      </c>
      <c r="AM69" s="170"/>
      <c r="AN69" s="103">
        <f t="shared" si="45"/>
        <v>0</v>
      </c>
      <c r="AO69" s="170"/>
      <c r="AP69" s="103">
        <f t="shared" si="46"/>
        <v>0</v>
      </c>
      <c r="AQ69" s="170"/>
      <c r="AR69" s="103">
        <f t="shared" si="47"/>
        <v>0</v>
      </c>
      <c r="AS69" s="170"/>
      <c r="AT69" s="103">
        <f t="shared" si="48"/>
        <v>0</v>
      </c>
    </row>
    <row r="70" spans="1:46" ht="24" customHeight="1" x14ac:dyDescent="0.2">
      <c r="A70" s="145" t="str">
        <f t="shared" si="53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37"/>
        <v>0</v>
      </c>
      <c r="G70" s="168"/>
      <c r="H70" s="103">
        <f t="shared" si="38"/>
        <v>0</v>
      </c>
      <c r="I70" s="170"/>
      <c r="J70" s="103">
        <f t="shared" si="49"/>
        <v>0</v>
      </c>
      <c r="K70" s="170"/>
      <c r="L70" s="103">
        <f t="shared" si="50"/>
        <v>0</v>
      </c>
      <c r="M70" s="170"/>
      <c r="N70" s="103">
        <f t="shared" si="51"/>
        <v>0</v>
      </c>
      <c r="O70" s="145" t="str">
        <f t="shared" si="54"/>
        <v/>
      </c>
      <c r="P70" s="295" t="str">
        <f>IF(ISBLANK('Item List'!R64),"",'Item List'!R64)</f>
        <v/>
      </c>
      <c r="Q70" s="295" t="str">
        <f>IF(ISBLANK('Item List'!S64),"",'Item List'!S64)</f>
        <v/>
      </c>
      <c r="R70" s="296">
        <f>IF(ISBLANK('Item List'!T64),0,'Item List'!T64)</f>
        <v>0</v>
      </c>
      <c r="S70" s="146">
        <f>IF(ISBLANK('Item List'!U64),0,'Item List'!U64)</f>
        <v>0</v>
      </c>
      <c r="T70" s="146">
        <f t="shared" si="39"/>
        <v>0</v>
      </c>
      <c r="U70" s="170"/>
      <c r="V70" s="103">
        <f t="shared" si="52"/>
        <v>0</v>
      </c>
      <c r="W70" s="170"/>
      <c r="X70" s="103">
        <f t="shared" si="52"/>
        <v>0</v>
      </c>
      <c r="Y70" s="170"/>
      <c r="Z70" s="103">
        <f t="shared" si="40"/>
        <v>0</v>
      </c>
      <c r="AA70" s="170"/>
      <c r="AB70" s="103">
        <f t="shared" si="41"/>
        <v>0</v>
      </c>
      <c r="AC70" s="145" t="str">
        <f t="shared" si="55"/>
        <v/>
      </c>
      <c r="AD70" s="295" t="str">
        <f>IF(ISBLANK('Item List'!AF64),"",'Item List'!AF64)</f>
        <v/>
      </c>
      <c r="AE70" s="295" t="str">
        <f>IF(ISBLANK('Item List'!AG64),"",'Item List'!AG64)</f>
        <v/>
      </c>
      <c r="AF70" s="296">
        <f>IF(ISBLANK('Item List'!AH64),0,'Item List'!AH64)</f>
        <v>0</v>
      </c>
      <c r="AG70" s="146">
        <f>IF(ISBLANK('Item List'!AI64),0,'Item List'!AI64)</f>
        <v>0</v>
      </c>
      <c r="AH70" s="146">
        <f t="shared" si="42"/>
        <v>0</v>
      </c>
      <c r="AI70" s="170"/>
      <c r="AJ70" s="103">
        <f t="shared" si="43"/>
        <v>0</v>
      </c>
      <c r="AK70" s="170"/>
      <c r="AL70" s="103">
        <f t="shared" si="44"/>
        <v>0</v>
      </c>
      <c r="AM70" s="170"/>
      <c r="AN70" s="103">
        <f t="shared" si="45"/>
        <v>0</v>
      </c>
      <c r="AO70" s="170"/>
      <c r="AP70" s="103">
        <f t="shared" si="46"/>
        <v>0</v>
      </c>
      <c r="AQ70" s="170"/>
      <c r="AR70" s="103">
        <f t="shared" si="47"/>
        <v>0</v>
      </c>
      <c r="AS70" s="170"/>
      <c r="AT70" s="103">
        <f t="shared" si="48"/>
        <v>0</v>
      </c>
    </row>
    <row r="71" spans="1:46" ht="24" customHeight="1" x14ac:dyDescent="0.2">
      <c r="A71" s="145" t="str">
        <f t="shared" si="53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37"/>
        <v>0</v>
      </c>
      <c r="G71" s="168"/>
      <c r="H71" s="103">
        <f t="shared" si="38"/>
        <v>0</v>
      </c>
      <c r="I71" s="170"/>
      <c r="J71" s="103">
        <f t="shared" si="49"/>
        <v>0</v>
      </c>
      <c r="K71" s="170"/>
      <c r="L71" s="103">
        <f t="shared" si="50"/>
        <v>0</v>
      </c>
      <c r="M71" s="170"/>
      <c r="N71" s="103">
        <f t="shared" si="51"/>
        <v>0</v>
      </c>
      <c r="O71" s="145" t="str">
        <f t="shared" si="54"/>
        <v/>
      </c>
      <c r="P71" s="295" t="str">
        <f>IF(ISBLANK('Item List'!R65),"",'Item List'!R65)</f>
        <v/>
      </c>
      <c r="Q71" s="295" t="str">
        <f>IF(ISBLANK('Item List'!S65),"",'Item List'!S65)</f>
        <v/>
      </c>
      <c r="R71" s="296">
        <f>IF(ISBLANK('Item List'!T65),0,'Item List'!T65)</f>
        <v>0</v>
      </c>
      <c r="S71" s="146">
        <f>IF(ISBLANK('Item List'!U65),0,'Item List'!U65)</f>
        <v>0</v>
      </c>
      <c r="T71" s="146">
        <f t="shared" si="39"/>
        <v>0</v>
      </c>
      <c r="U71" s="170"/>
      <c r="V71" s="103">
        <f t="shared" si="52"/>
        <v>0</v>
      </c>
      <c r="W71" s="170"/>
      <c r="X71" s="103">
        <f t="shared" si="52"/>
        <v>0</v>
      </c>
      <c r="Y71" s="170"/>
      <c r="Z71" s="103">
        <f t="shared" si="40"/>
        <v>0</v>
      </c>
      <c r="AA71" s="170"/>
      <c r="AB71" s="103">
        <f t="shared" si="41"/>
        <v>0</v>
      </c>
      <c r="AC71" s="145" t="str">
        <f t="shared" si="55"/>
        <v/>
      </c>
      <c r="AD71" s="295" t="str">
        <f>IF(ISBLANK('Item List'!AF65),"",'Item List'!AF65)</f>
        <v/>
      </c>
      <c r="AE71" s="295" t="str">
        <f>IF(ISBLANK('Item List'!AG65),"",'Item List'!AG65)</f>
        <v/>
      </c>
      <c r="AF71" s="296">
        <f>IF(ISBLANK('Item List'!AH65),0,'Item List'!AH65)</f>
        <v>0</v>
      </c>
      <c r="AG71" s="146">
        <f>IF(ISBLANK('Item List'!AI65),0,'Item List'!AI65)</f>
        <v>0</v>
      </c>
      <c r="AH71" s="146">
        <f t="shared" si="42"/>
        <v>0</v>
      </c>
      <c r="AI71" s="170"/>
      <c r="AJ71" s="103">
        <f t="shared" si="43"/>
        <v>0</v>
      </c>
      <c r="AK71" s="170"/>
      <c r="AL71" s="103">
        <f t="shared" si="44"/>
        <v>0</v>
      </c>
      <c r="AM71" s="170"/>
      <c r="AN71" s="103">
        <f t="shared" si="45"/>
        <v>0</v>
      </c>
      <c r="AO71" s="170"/>
      <c r="AP71" s="103">
        <f t="shared" si="46"/>
        <v>0</v>
      </c>
      <c r="AQ71" s="170"/>
      <c r="AR71" s="103">
        <f t="shared" si="47"/>
        <v>0</v>
      </c>
      <c r="AS71" s="170"/>
      <c r="AT71" s="103">
        <f t="shared" si="48"/>
        <v>0</v>
      </c>
    </row>
    <row r="72" spans="1:46" ht="24" customHeight="1" x14ac:dyDescent="0.2">
      <c r="A72" s="145" t="str">
        <f t="shared" si="53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37"/>
        <v>0</v>
      </c>
      <c r="G72" s="168"/>
      <c r="H72" s="103">
        <f t="shared" si="38"/>
        <v>0</v>
      </c>
      <c r="I72" s="170"/>
      <c r="J72" s="103">
        <f t="shared" si="49"/>
        <v>0</v>
      </c>
      <c r="K72" s="170"/>
      <c r="L72" s="103">
        <f t="shared" si="50"/>
        <v>0</v>
      </c>
      <c r="M72" s="170"/>
      <c r="N72" s="103">
        <f t="shared" si="51"/>
        <v>0</v>
      </c>
      <c r="O72" s="145" t="str">
        <f t="shared" si="54"/>
        <v/>
      </c>
      <c r="P72" s="295" t="str">
        <f>IF(ISBLANK('Item List'!R66),"",'Item List'!R66)</f>
        <v/>
      </c>
      <c r="Q72" s="295" t="str">
        <f>IF(ISBLANK('Item List'!S66),"",'Item List'!S66)</f>
        <v/>
      </c>
      <c r="R72" s="296">
        <f>IF(ISBLANK('Item List'!T66),0,'Item List'!T66)</f>
        <v>0</v>
      </c>
      <c r="S72" s="146">
        <f>IF(ISBLANK('Item List'!U66),0,'Item List'!U66)</f>
        <v>0</v>
      </c>
      <c r="T72" s="146">
        <f t="shared" si="39"/>
        <v>0</v>
      </c>
      <c r="U72" s="170"/>
      <c r="V72" s="103">
        <f t="shared" si="52"/>
        <v>0</v>
      </c>
      <c r="W72" s="170"/>
      <c r="X72" s="103">
        <f t="shared" si="52"/>
        <v>0</v>
      </c>
      <c r="Y72" s="170"/>
      <c r="Z72" s="103">
        <f t="shared" si="40"/>
        <v>0</v>
      </c>
      <c r="AA72" s="170"/>
      <c r="AB72" s="103">
        <f t="shared" si="41"/>
        <v>0</v>
      </c>
      <c r="AC72" s="145" t="str">
        <f t="shared" si="55"/>
        <v/>
      </c>
      <c r="AD72" s="295" t="str">
        <f>IF(ISBLANK('Item List'!AF66),"",'Item List'!AF66)</f>
        <v/>
      </c>
      <c r="AE72" s="295" t="str">
        <f>IF(ISBLANK('Item List'!AG66),"",'Item List'!AG66)</f>
        <v/>
      </c>
      <c r="AF72" s="296">
        <f>IF(ISBLANK('Item List'!AH66),0,'Item List'!AH66)</f>
        <v>0</v>
      </c>
      <c r="AG72" s="146">
        <f>IF(ISBLANK('Item List'!AI66),0,'Item List'!AI66)</f>
        <v>0</v>
      </c>
      <c r="AH72" s="146">
        <f t="shared" si="42"/>
        <v>0</v>
      </c>
      <c r="AI72" s="170"/>
      <c r="AJ72" s="103">
        <f t="shared" si="43"/>
        <v>0</v>
      </c>
      <c r="AK72" s="170"/>
      <c r="AL72" s="103">
        <f t="shared" si="44"/>
        <v>0</v>
      </c>
      <c r="AM72" s="170"/>
      <c r="AN72" s="103">
        <f t="shared" si="45"/>
        <v>0</v>
      </c>
      <c r="AO72" s="170"/>
      <c r="AP72" s="103">
        <f t="shared" si="46"/>
        <v>0</v>
      </c>
      <c r="AQ72" s="170"/>
      <c r="AR72" s="103">
        <f t="shared" si="47"/>
        <v>0</v>
      </c>
      <c r="AS72" s="170"/>
      <c r="AT72" s="103">
        <f t="shared" si="48"/>
        <v>0</v>
      </c>
    </row>
    <row r="73" spans="1:46" ht="24" customHeight="1" x14ac:dyDescent="0.2">
      <c r="A73" s="145" t="str">
        <f t="shared" si="53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37"/>
        <v>0</v>
      </c>
      <c r="G73" s="168"/>
      <c r="H73" s="103">
        <f t="shared" si="38"/>
        <v>0</v>
      </c>
      <c r="I73" s="170"/>
      <c r="J73" s="103">
        <f t="shared" si="49"/>
        <v>0</v>
      </c>
      <c r="K73" s="170"/>
      <c r="L73" s="103">
        <f t="shared" si="50"/>
        <v>0</v>
      </c>
      <c r="M73" s="170"/>
      <c r="N73" s="103">
        <f t="shared" si="51"/>
        <v>0</v>
      </c>
      <c r="O73" s="145" t="str">
        <f t="shared" si="54"/>
        <v/>
      </c>
      <c r="P73" s="295" t="str">
        <f>IF(ISBLANK('Item List'!R67),"",'Item List'!R67)</f>
        <v/>
      </c>
      <c r="Q73" s="295" t="str">
        <f>IF(ISBLANK('Item List'!S67),"",'Item List'!S67)</f>
        <v/>
      </c>
      <c r="R73" s="296">
        <f>IF(ISBLANK('Item List'!T67),0,'Item List'!T67)</f>
        <v>0</v>
      </c>
      <c r="S73" s="146">
        <f>IF(ISBLANK('Item List'!U67),0,'Item List'!U67)</f>
        <v>0</v>
      </c>
      <c r="T73" s="146">
        <f t="shared" si="39"/>
        <v>0</v>
      </c>
      <c r="U73" s="170"/>
      <c r="V73" s="103">
        <f t="shared" si="52"/>
        <v>0</v>
      </c>
      <c r="W73" s="170"/>
      <c r="X73" s="103">
        <f t="shared" si="52"/>
        <v>0</v>
      </c>
      <c r="Y73" s="170"/>
      <c r="Z73" s="103">
        <f t="shared" si="40"/>
        <v>0</v>
      </c>
      <c r="AA73" s="170"/>
      <c r="AB73" s="103">
        <f t="shared" si="41"/>
        <v>0</v>
      </c>
      <c r="AC73" s="145" t="str">
        <f t="shared" si="55"/>
        <v/>
      </c>
      <c r="AD73" s="295" t="str">
        <f>IF(ISBLANK('Item List'!AF67),"",'Item List'!AF67)</f>
        <v/>
      </c>
      <c r="AE73" s="295" t="str">
        <f>IF(ISBLANK('Item List'!AG67),"",'Item List'!AG67)</f>
        <v/>
      </c>
      <c r="AF73" s="296">
        <f>IF(ISBLANK('Item List'!AH67),0,'Item List'!AH67)</f>
        <v>0</v>
      </c>
      <c r="AG73" s="146">
        <f>IF(ISBLANK('Item List'!AI67),0,'Item List'!AI67)</f>
        <v>0</v>
      </c>
      <c r="AH73" s="146">
        <f t="shared" si="42"/>
        <v>0</v>
      </c>
      <c r="AI73" s="170"/>
      <c r="AJ73" s="103">
        <f t="shared" si="43"/>
        <v>0</v>
      </c>
      <c r="AK73" s="170"/>
      <c r="AL73" s="103">
        <f t="shared" si="44"/>
        <v>0</v>
      </c>
      <c r="AM73" s="170"/>
      <c r="AN73" s="103">
        <f t="shared" si="45"/>
        <v>0</v>
      </c>
      <c r="AO73" s="170"/>
      <c r="AP73" s="103">
        <f t="shared" si="46"/>
        <v>0</v>
      </c>
      <c r="AQ73" s="170"/>
      <c r="AR73" s="103">
        <f t="shared" si="47"/>
        <v>0</v>
      </c>
      <c r="AS73" s="170"/>
      <c r="AT73" s="103">
        <f t="shared" si="48"/>
        <v>0</v>
      </c>
    </row>
    <row r="74" spans="1:46" ht="24" customHeight="1" x14ac:dyDescent="0.2">
      <c r="A74" s="145" t="str">
        <f t="shared" si="53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37"/>
        <v>0</v>
      </c>
      <c r="G74" s="168"/>
      <c r="H74" s="103">
        <f t="shared" si="38"/>
        <v>0</v>
      </c>
      <c r="I74" s="170"/>
      <c r="J74" s="103">
        <f t="shared" si="49"/>
        <v>0</v>
      </c>
      <c r="K74" s="170"/>
      <c r="L74" s="103">
        <f t="shared" si="50"/>
        <v>0</v>
      </c>
      <c r="M74" s="170"/>
      <c r="N74" s="103">
        <f t="shared" si="51"/>
        <v>0</v>
      </c>
      <c r="O74" s="145" t="str">
        <f t="shared" si="54"/>
        <v/>
      </c>
      <c r="P74" s="295" t="str">
        <f>IF(ISBLANK('Item List'!R68),"",'Item List'!R68)</f>
        <v/>
      </c>
      <c r="Q74" s="295" t="str">
        <f>IF(ISBLANK('Item List'!S68),"",'Item List'!S68)</f>
        <v/>
      </c>
      <c r="R74" s="296">
        <f>IF(ISBLANK('Item List'!T68),0,'Item List'!T68)</f>
        <v>0</v>
      </c>
      <c r="S74" s="146">
        <f>IF(ISBLANK('Item List'!U68),0,'Item List'!U68)</f>
        <v>0</v>
      </c>
      <c r="T74" s="146">
        <f t="shared" si="39"/>
        <v>0</v>
      </c>
      <c r="U74" s="170"/>
      <c r="V74" s="103">
        <f t="shared" si="52"/>
        <v>0</v>
      </c>
      <c r="W74" s="170"/>
      <c r="X74" s="103">
        <f t="shared" si="52"/>
        <v>0</v>
      </c>
      <c r="Y74" s="170"/>
      <c r="Z74" s="103">
        <f t="shared" si="40"/>
        <v>0</v>
      </c>
      <c r="AA74" s="170"/>
      <c r="AB74" s="103">
        <f t="shared" si="41"/>
        <v>0</v>
      </c>
      <c r="AC74" s="145" t="str">
        <f t="shared" si="55"/>
        <v/>
      </c>
      <c r="AD74" s="295" t="str">
        <f>IF(ISBLANK('Item List'!AF68),"",'Item List'!AF68)</f>
        <v/>
      </c>
      <c r="AE74" s="295" t="str">
        <f>IF(ISBLANK('Item List'!AG68),"",'Item List'!AG68)</f>
        <v/>
      </c>
      <c r="AF74" s="296">
        <f>IF(ISBLANK('Item List'!AH68),0,'Item List'!AH68)</f>
        <v>0</v>
      </c>
      <c r="AG74" s="146">
        <f>IF(ISBLANK('Item List'!AI68),0,'Item List'!AI68)</f>
        <v>0</v>
      </c>
      <c r="AH74" s="146">
        <f t="shared" si="42"/>
        <v>0</v>
      </c>
      <c r="AI74" s="170"/>
      <c r="AJ74" s="103">
        <f t="shared" si="43"/>
        <v>0</v>
      </c>
      <c r="AK74" s="170"/>
      <c r="AL74" s="103">
        <f t="shared" si="44"/>
        <v>0</v>
      </c>
      <c r="AM74" s="170"/>
      <c r="AN74" s="103">
        <f t="shared" si="45"/>
        <v>0</v>
      </c>
      <c r="AO74" s="170"/>
      <c r="AP74" s="103">
        <f t="shared" si="46"/>
        <v>0</v>
      </c>
      <c r="AQ74" s="170"/>
      <c r="AR74" s="103">
        <f t="shared" si="47"/>
        <v>0</v>
      </c>
      <c r="AS74" s="170"/>
      <c r="AT74" s="103">
        <f t="shared" si="48"/>
        <v>0</v>
      </c>
    </row>
    <row r="75" spans="1:46" ht="24" customHeight="1" x14ac:dyDescent="0.2">
      <c r="A75" s="145" t="str">
        <f t="shared" si="53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37"/>
        <v>0</v>
      </c>
      <c r="G75" s="168"/>
      <c r="H75" s="103">
        <f t="shared" si="38"/>
        <v>0</v>
      </c>
      <c r="I75" s="170"/>
      <c r="J75" s="103">
        <f t="shared" si="49"/>
        <v>0</v>
      </c>
      <c r="K75" s="170"/>
      <c r="L75" s="103">
        <f t="shared" si="50"/>
        <v>0</v>
      </c>
      <c r="M75" s="170"/>
      <c r="N75" s="103">
        <f t="shared" si="51"/>
        <v>0</v>
      </c>
      <c r="O75" s="145" t="str">
        <f t="shared" si="54"/>
        <v/>
      </c>
      <c r="P75" s="295" t="str">
        <f>IF(ISBLANK('Item List'!R69),"",'Item List'!R69)</f>
        <v/>
      </c>
      <c r="Q75" s="295" t="str">
        <f>IF(ISBLANK('Item List'!S69),"",'Item List'!S69)</f>
        <v/>
      </c>
      <c r="R75" s="296">
        <f>IF(ISBLANK('Item List'!T69),0,'Item List'!T69)</f>
        <v>0</v>
      </c>
      <c r="S75" s="146">
        <f>IF(ISBLANK('Item List'!U69),0,'Item List'!U69)</f>
        <v>0</v>
      </c>
      <c r="T75" s="146">
        <f t="shared" si="39"/>
        <v>0</v>
      </c>
      <c r="U75" s="170"/>
      <c r="V75" s="103">
        <f t="shared" si="52"/>
        <v>0</v>
      </c>
      <c r="W75" s="170"/>
      <c r="X75" s="103">
        <f t="shared" si="52"/>
        <v>0</v>
      </c>
      <c r="Y75" s="170"/>
      <c r="Z75" s="103">
        <f t="shared" si="40"/>
        <v>0</v>
      </c>
      <c r="AA75" s="170"/>
      <c r="AB75" s="103">
        <f t="shared" si="41"/>
        <v>0</v>
      </c>
      <c r="AC75" s="145" t="str">
        <f t="shared" si="55"/>
        <v/>
      </c>
      <c r="AD75" s="295" t="str">
        <f>IF(ISBLANK('Item List'!AF69),"",'Item List'!AF69)</f>
        <v/>
      </c>
      <c r="AE75" s="295" t="str">
        <f>IF(ISBLANK('Item List'!AG69),"",'Item List'!AG69)</f>
        <v/>
      </c>
      <c r="AF75" s="296">
        <f>IF(ISBLANK('Item List'!AH69),0,'Item List'!AH69)</f>
        <v>0</v>
      </c>
      <c r="AG75" s="146">
        <f>IF(ISBLANK('Item List'!AI69),0,'Item List'!AI69)</f>
        <v>0</v>
      </c>
      <c r="AH75" s="146">
        <f t="shared" si="42"/>
        <v>0</v>
      </c>
      <c r="AI75" s="170"/>
      <c r="AJ75" s="103">
        <f t="shared" si="43"/>
        <v>0</v>
      </c>
      <c r="AK75" s="170"/>
      <c r="AL75" s="103">
        <f t="shared" si="44"/>
        <v>0</v>
      </c>
      <c r="AM75" s="170"/>
      <c r="AN75" s="103">
        <f t="shared" si="45"/>
        <v>0</v>
      </c>
      <c r="AO75" s="170"/>
      <c r="AP75" s="103">
        <f t="shared" si="46"/>
        <v>0</v>
      </c>
      <c r="AQ75" s="170"/>
      <c r="AR75" s="103">
        <f t="shared" si="47"/>
        <v>0</v>
      </c>
      <c r="AS75" s="170"/>
      <c r="AT75" s="103">
        <f t="shared" si="48"/>
        <v>0</v>
      </c>
    </row>
    <row r="76" spans="1:46" ht="24" customHeight="1" x14ac:dyDescent="0.2">
      <c r="A76" s="145" t="str">
        <f t="shared" si="53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37"/>
        <v>0</v>
      </c>
      <c r="G76" s="168"/>
      <c r="H76" s="103">
        <f t="shared" si="38"/>
        <v>0</v>
      </c>
      <c r="I76" s="170"/>
      <c r="J76" s="103">
        <f t="shared" si="49"/>
        <v>0</v>
      </c>
      <c r="K76" s="170"/>
      <c r="L76" s="103">
        <f t="shared" si="50"/>
        <v>0</v>
      </c>
      <c r="M76" s="170"/>
      <c r="N76" s="103">
        <f t="shared" si="51"/>
        <v>0</v>
      </c>
      <c r="O76" s="145" t="str">
        <f t="shared" si="54"/>
        <v/>
      </c>
      <c r="P76" s="295" t="str">
        <f>IF(ISBLANK('Item List'!R70),"",'Item List'!R70)</f>
        <v/>
      </c>
      <c r="Q76" s="295" t="str">
        <f>IF(ISBLANK('Item List'!S70),"",'Item List'!S70)</f>
        <v/>
      </c>
      <c r="R76" s="296">
        <f>IF(ISBLANK('Item List'!T70),0,'Item List'!T70)</f>
        <v>0</v>
      </c>
      <c r="S76" s="146">
        <f>IF(ISBLANK('Item List'!U70),0,'Item List'!U70)</f>
        <v>0</v>
      </c>
      <c r="T76" s="146">
        <f t="shared" si="39"/>
        <v>0</v>
      </c>
      <c r="U76" s="170"/>
      <c r="V76" s="103">
        <f t="shared" si="52"/>
        <v>0</v>
      </c>
      <c r="W76" s="170"/>
      <c r="X76" s="103">
        <f t="shared" si="52"/>
        <v>0</v>
      </c>
      <c r="Y76" s="170"/>
      <c r="Z76" s="103">
        <f t="shared" si="40"/>
        <v>0</v>
      </c>
      <c r="AA76" s="170"/>
      <c r="AB76" s="103">
        <f t="shared" si="41"/>
        <v>0</v>
      </c>
      <c r="AC76" s="145" t="str">
        <f t="shared" si="55"/>
        <v/>
      </c>
      <c r="AD76" s="295" t="str">
        <f>IF(ISBLANK('Item List'!AF70),"",'Item List'!AF70)</f>
        <v/>
      </c>
      <c r="AE76" s="295" t="str">
        <f>IF(ISBLANK('Item List'!AG70),"",'Item List'!AG70)</f>
        <v/>
      </c>
      <c r="AF76" s="296">
        <f>IF(ISBLANK('Item List'!AH70),0,'Item List'!AH70)</f>
        <v>0</v>
      </c>
      <c r="AG76" s="146">
        <f>IF(ISBLANK('Item List'!AI70),0,'Item List'!AI70)</f>
        <v>0</v>
      </c>
      <c r="AH76" s="146">
        <f t="shared" si="42"/>
        <v>0</v>
      </c>
      <c r="AI76" s="170"/>
      <c r="AJ76" s="103">
        <f t="shared" si="43"/>
        <v>0</v>
      </c>
      <c r="AK76" s="170"/>
      <c r="AL76" s="103">
        <f t="shared" si="44"/>
        <v>0</v>
      </c>
      <c r="AM76" s="170"/>
      <c r="AN76" s="103">
        <f t="shared" si="45"/>
        <v>0</v>
      </c>
      <c r="AO76" s="170"/>
      <c r="AP76" s="103">
        <f t="shared" si="46"/>
        <v>0</v>
      </c>
      <c r="AQ76" s="170"/>
      <c r="AR76" s="103">
        <f t="shared" si="47"/>
        <v>0</v>
      </c>
      <c r="AS76" s="170"/>
      <c r="AT76" s="103">
        <f t="shared" si="48"/>
        <v>0</v>
      </c>
    </row>
    <row r="77" spans="1:46" ht="24" customHeight="1" x14ac:dyDescent="0.2">
      <c r="A77" s="145" t="str">
        <f t="shared" si="53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37"/>
        <v>0</v>
      </c>
      <c r="G77" s="168"/>
      <c r="H77" s="103">
        <f t="shared" si="38"/>
        <v>0</v>
      </c>
      <c r="I77" s="170"/>
      <c r="J77" s="103">
        <f t="shared" si="49"/>
        <v>0</v>
      </c>
      <c r="K77" s="170"/>
      <c r="L77" s="103">
        <f t="shared" si="50"/>
        <v>0</v>
      </c>
      <c r="M77" s="170"/>
      <c r="N77" s="103">
        <f t="shared" si="51"/>
        <v>0</v>
      </c>
      <c r="O77" s="145" t="str">
        <f t="shared" si="54"/>
        <v/>
      </c>
      <c r="P77" s="295" t="str">
        <f>IF(ISBLANK('Item List'!R71),"",'Item List'!R71)</f>
        <v/>
      </c>
      <c r="Q77" s="295" t="str">
        <f>IF(ISBLANK('Item List'!S71),"",'Item List'!S71)</f>
        <v/>
      </c>
      <c r="R77" s="296">
        <f>IF(ISBLANK('Item List'!T71),0,'Item List'!T71)</f>
        <v>0</v>
      </c>
      <c r="S77" s="146">
        <f>IF(ISBLANK('Item List'!U71),0,'Item List'!U71)</f>
        <v>0</v>
      </c>
      <c r="T77" s="146">
        <f t="shared" si="39"/>
        <v>0</v>
      </c>
      <c r="U77" s="170"/>
      <c r="V77" s="103">
        <f t="shared" si="52"/>
        <v>0</v>
      </c>
      <c r="W77" s="170"/>
      <c r="X77" s="103">
        <f t="shared" si="52"/>
        <v>0</v>
      </c>
      <c r="Y77" s="170"/>
      <c r="Z77" s="103">
        <f t="shared" si="40"/>
        <v>0</v>
      </c>
      <c r="AA77" s="170"/>
      <c r="AB77" s="103">
        <f t="shared" si="41"/>
        <v>0</v>
      </c>
      <c r="AC77" s="145" t="str">
        <f t="shared" si="55"/>
        <v/>
      </c>
      <c r="AD77" s="295" t="str">
        <f>IF(ISBLANK('Item List'!AF71),"",'Item List'!AF71)</f>
        <v/>
      </c>
      <c r="AE77" s="295" t="str">
        <f>IF(ISBLANK('Item List'!AG71),"",'Item List'!AG71)</f>
        <v/>
      </c>
      <c r="AF77" s="296">
        <f>IF(ISBLANK('Item List'!AH71),0,'Item List'!AH71)</f>
        <v>0</v>
      </c>
      <c r="AG77" s="146">
        <f>IF(ISBLANK('Item List'!AI71),0,'Item List'!AI71)</f>
        <v>0</v>
      </c>
      <c r="AH77" s="146">
        <f t="shared" si="42"/>
        <v>0</v>
      </c>
      <c r="AI77" s="170"/>
      <c r="AJ77" s="103">
        <f t="shared" si="43"/>
        <v>0</v>
      </c>
      <c r="AK77" s="170"/>
      <c r="AL77" s="103">
        <f t="shared" si="44"/>
        <v>0</v>
      </c>
      <c r="AM77" s="170"/>
      <c r="AN77" s="103">
        <f t="shared" si="45"/>
        <v>0</v>
      </c>
      <c r="AO77" s="170"/>
      <c r="AP77" s="103">
        <f t="shared" si="46"/>
        <v>0</v>
      </c>
      <c r="AQ77" s="170"/>
      <c r="AR77" s="103">
        <f t="shared" si="47"/>
        <v>0</v>
      </c>
      <c r="AS77" s="170"/>
      <c r="AT77" s="103">
        <f t="shared" si="48"/>
        <v>0</v>
      </c>
    </row>
    <row r="78" spans="1:46" ht="24" customHeight="1" x14ac:dyDescent="0.2">
      <c r="A78" s="145" t="str">
        <f t="shared" si="53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37"/>
        <v>0</v>
      </c>
      <c r="G78" s="168"/>
      <c r="H78" s="103">
        <f t="shared" si="38"/>
        <v>0</v>
      </c>
      <c r="I78" s="170"/>
      <c r="J78" s="103">
        <f t="shared" si="49"/>
        <v>0</v>
      </c>
      <c r="K78" s="170"/>
      <c r="L78" s="103">
        <f t="shared" si="50"/>
        <v>0</v>
      </c>
      <c r="M78" s="170"/>
      <c r="N78" s="103">
        <f t="shared" si="51"/>
        <v>0</v>
      </c>
      <c r="O78" s="145" t="str">
        <f t="shared" si="54"/>
        <v/>
      </c>
      <c r="P78" s="295" t="str">
        <f>IF(ISBLANK('Item List'!R72),"",'Item List'!R72)</f>
        <v/>
      </c>
      <c r="Q78" s="295" t="str">
        <f>IF(ISBLANK('Item List'!S72),"",'Item List'!S72)</f>
        <v/>
      </c>
      <c r="R78" s="296">
        <f>IF(ISBLANK('Item List'!T72),0,'Item List'!T72)</f>
        <v>0</v>
      </c>
      <c r="S78" s="146">
        <f>IF(ISBLANK('Item List'!U72),0,'Item List'!U72)</f>
        <v>0</v>
      </c>
      <c r="T78" s="146">
        <f t="shared" si="39"/>
        <v>0</v>
      </c>
      <c r="U78" s="170"/>
      <c r="V78" s="103">
        <f t="shared" si="52"/>
        <v>0</v>
      </c>
      <c r="W78" s="170"/>
      <c r="X78" s="103">
        <f t="shared" si="52"/>
        <v>0</v>
      </c>
      <c r="Y78" s="170"/>
      <c r="Z78" s="103">
        <f t="shared" si="40"/>
        <v>0</v>
      </c>
      <c r="AA78" s="170"/>
      <c r="AB78" s="103">
        <f t="shared" si="41"/>
        <v>0</v>
      </c>
      <c r="AC78" s="145" t="str">
        <f t="shared" si="55"/>
        <v/>
      </c>
      <c r="AD78" s="295" t="str">
        <f>IF(ISBLANK('Item List'!AF72),"",'Item List'!AF72)</f>
        <v/>
      </c>
      <c r="AE78" s="295" t="str">
        <f>IF(ISBLANK('Item List'!AG72),"",'Item List'!AG72)</f>
        <v/>
      </c>
      <c r="AF78" s="296">
        <f>IF(ISBLANK('Item List'!AH72),0,'Item List'!AH72)</f>
        <v>0</v>
      </c>
      <c r="AG78" s="146">
        <f>IF(ISBLANK('Item List'!AI72),0,'Item List'!AI72)</f>
        <v>0</v>
      </c>
      <c r="AH78" s="146">
        <f t="shared" si="42"/>
        <v>0</v>
      </c>
      <c r="AI78" s="170"/>
      <c r="AJ78" s="103">
        <f t="shared" si="43"/>
        <v>0</v>
      </c>
      <c r="AK78" s="170"/>
      <c r="AL78" s="103">
        <f t="shared" si="44"/>
        <v>0</v>
      </c>
      <c r="AM78" s="170"/>
      <c r="AN78" s="103">
        <f t="shared" si="45"/>
        <v>0</v>
      </c>
      <c r="AO78" s="170"/>
      <c r="AP78" s="103">
        <f t="shared" si="46"/>
        <v>0</v>
      </c>
      <c r="AQ78" s="170"/>
      <c r="AR78" s="103">
        <f t="shared" si="47"/>
        <v>0</v>
      </c>
      <c r="AS78" s="170"/>
      <c r="AT78" s="103">
        <f t="shared" si="48"/>
        <v>0</v>
      </c>
    </row>
    <row r="79" spans="1:46" ht="24" customHeight="1" x14ac:dyDescent="0.2">
      <c r="A79" s="145" t="str">
        <f t="shared" si="53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37"/>
        <v>0</v>
      </c>
      <c r="G79" s="168"/>
      <c r="H79" s="103">
        <f t="shared" si="38"/>
        <v>0</v>
      </c>
      <c r="I79" s="170"/>
      <c r="J79" s="103">
        <f t="shared" si="49"/>
        <v>0</v>
      </c>
      <c r="K79" s="170"/>
      <c r="L79" s="103">
        <f t="shared" si="50"/>
        <v>0</v>
      </c>
      <c r="M79" s="170"/>
      <c r="N79" s="103">
        <f t="shared" si="51"/>
        <v>0</v>
      </c>
      <c r="O79" s="145" t="str">
        <f t="shared" si="54"/>
        <v/>
      </c>
      <c r="P79" s="295" t="str">
        <f>IF(ISBLANK('Item List'!R73),"",'Item List'!R73)</f>
        <v/>
      </c>
      <c r="Q79" s="295" t="str">
        <f>IF(ISBLANK('Item List'!S73),"",'Item List'!S73)</f>
        <v/>
      </c>
      <c r="R79" s="296">
        <f>IF(ISBLANK('Item List'!T73),0,'Item List'!T73)</f>
        <v>0</v>
      </c>
      <c r="S79" s="146">
        <f>IF(ISBLANK('Item List'!U73),0,'Item List'!U73)</f>
        <v>0</v>
      </c>
      <c r="T79" s="146">
        <f t="shared" si="39"/>
        <v>0</v>
      </c>
      <c r="U79" s="170"/>
      <c r="V79" s="103">
        <f t="shared" si="52"/>
        <v>0</v>
      </c>
      <c r="W79" s="170"/>
      <c r="X79" s="103">
        <f t="shared" si="52"/>
        <v>0</v>
      </c>
      <c r="Y79" s="170"/>
      <c r="Z79" s="103">
        <f t="shared" si="40"/>
        <v>0</v>
      </c>
      <c r="AA79" s="170"/>
      <c r="AB79" s="103">
        <f t="shared" si="41"/>
        <v>0</v>
      </c>
      <c r="AC79" s="145" t="str">
        <f t="shared" si="55"/>
        <v/>
      </c>
      <c r="AD79" s="295" t="str">
        <f>IF(ISBLANK('Item List'!AF73),"",'Item List'!AF73)</f>
        <v/>
      </c>
      <c r="AE79" s="295" t="str">
        <f>IF(ISBLANK('Item List'!AG73),"",'Item List'!AG73)</f>
        <v/>
      </c>
      <c r="AF79" s="296">
        <f>IF(ISBLANK('Item List'!AH73),0,'Item List'!AH73)</f>
        <v>0</v>
      </c>
      <c r="AG79" s="146">
        <f>IF(ISBLANK('Item List'!AI73),0,'Item List'!AI73)</f>
        <v>0</v>
      </c>
      <c r="AH79" s="146">
        <f t="shared" si="42"/>
        <v>0</v>
      </c>
      <c r="AI79" s="170"/>
      <c r="AJ79" s="103">
        <f t="shared" si="43"/>
        <v>0</v>
      </c>
      <c r="AK79" s="170"/>
      <c r="AL79" s="103">
        <f t="shared" si="44"/>
        <v>0</v>
      </c>
      <c r="AM79" s="170"/>
      <c r="AN79" s="103">
        <f t="shared" si="45"/>
        <v>0</v>
      </c>
      <c r="AO79" s="170"/>
      <c r="AP79" s="103">
        <f t="shared" si="46"/>
        <v>0</v>
      </c>
      <c r="AQ79" s="170"/>
      <c r="AR79" s="103">
        <f t="shared" si="47"/>
        <v>0</v>
      </c>
      <c r="AS79" s="170"/>
      <c r="AT79" s="103">
        <f t="shared" si="48"/>
        <v>0</v>
      </c>
    </row>
    <row r="80" spans="1:46" ht="24" customHeight="1" x14ac:dyDescent="0.2">
      <c r="A80" s="145" t="str">
        <f t="shared" si="53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37"/>
        <v>0</v>
      </c>
      <c r="G80" s="168"/>
      <c r="H80" s="103">
        <f t="shared" si="38"/>
        <v>0</v>
      </c>
      <c r="I80" s="170"/>
      <c r="J80" s="103">
        <f t="shared" si="49"/>
        <v>0</v>
      </c>
      <c r="K80" s="170"/>
      <c r="L80" s="103">
        <f t="shared" si="50"/>
        <v>0</v>
      </c>
      <c r="M80" s="170"/>
      <c r="N80" s="103">
        <f t="shared" si="51"/>
        <v>0</v>
      </c>
      <c r="O80" s="145" t="str">
        <f t="shared" si="54"/>
        <v/>
      </c>
      <c r="P80" s="295" t="str">
        <f>IF(ISBLANK('Item List'!R74),"",'Item List'!R74)</f>
        <v/>
      </c>
      <c r="Q80" s="295" t="str">
        <f>IF(ISBLANK('Item List'!S74),"",'Item List'!S74)</f>
        <v/>
      </c>
      <c r="R80" s="296">
        <f>IF(ISBLANK('Item List'!T74),0,'Item List'!T74)</f>
        <v>0</v>
      </c>
      <c r="S80" s="146">
        <f>IF(ISBLANK('Item List'!U74),0,'Item List'!U74)</f>
        <v>0</v>
      </c>
      <c r="T80" s="146">
        <f t="shared" si="39"/>
        <v>0</v>
      </c>
      <c r="U80" s="170"/>
      <c r="V80" s="103">
        <f t="shared" si="52"/>
        <v>0</v>
      </c>
      <c r="W80" s="170"/>
      <c r="X80" s="103">
        <f t="shared" si="52"/>
        <v>0</v>
      </c>
      <c r="Y80" s="170"/>
      <c r="Z80" s="103">
        <f t="shared" si="40"/>
        <v>0</v>
      </c>
      <c r="AA80" s="170"/>
      <c r="AB80" s="103">
        <f t="shared" si="41"/>
        <v>0</v>
      </c>
      <c r="AC80" s="145" t="str">
        <f t="shared" si="55"/>
        <v/>
      </c>
      <c r="AD80" s="295" t="str">
        <f>IF(ISBLANK('Item List'!AF74),"",'Item List'!AF74)</f>
        <v/>
      </c>
      <c r="AE80" s="295" t="str">
        <f>IF(ISBLANK('Item List'!AG74),"",'Item List'!AG74)</f>
        <v/>
      </c>
      <c r="AF80" s="296">
        <f>IF(ISBLANK('Item List'!AH74),0,'Item List'!AH74)</f>
        <v>0</v>
      </c>
      <c r="AG80" s="146">
        <f>IF(ISBLANK('Item List'!AI74),0,'Item List'!AI74)</f>
        <v>0</v>
      </c>
      <c r="AH80" s="146">
        <f t="shared" si="42"/>
        <v>0</v>
      </c>
      <c r="AI80" s="170"/>
      <c r="AJ80" s="103">
        <f t="shared" si="43"/>
        <v>0</v>
      </c>
      <c r="AK80" s="170"/>
      <c r="AL80" s="103">
        <f t="shared" si="44"/>
        <v>0</v>
      </c>
      <c r="AM80" s="170"/>
      <c r="AN80" s="103">
        <f t="shared" si="45"/>
        <v>0</v>
      </c>
      <c r="AO80" s="170"/>
      <c r="AP80" s="103">
        <f t="shared" si="46"/>
        <v>0</v>
      </c>
      <c r="AQ80" s="170"/>
      <c r="AR80" s="103">
        <f t="shared" si="47"/>
        <v>0</v>
      </c>
      <c r="AS80" s="170"/>
      <c r="AT80" s="103">
        <f t="shared" si="48"/>
        <v>0</v>
      </c>
    </row>
    <row r="81" spans="1:46" ht="24" customHeight="1" thickBot="1" x14ac:dyDescent="0.25">
      <c r="A81" s="145" t="str">
        <f t="shared" si="53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37"/>
        <v>0</v>
      </c>
      <c r="G81" s="168"/>
      <c r="H81" s="103">
        <f t="shared" si="38"/>
        <v>0</v>
      </c>
      <c r="I81" s="170"/>
      <c r="J81" s="103">
        <f t="shared" si="49"/>
        <v>0</v>
      </c>
      <c r="K81" s="170"/>
      <c r="L81" s="103">
        <f t="shared" si="50"/>
        <v>0</v>
      </c>
      <c r="M81" s="170"/>
      <c r="N81" s="103">
        <f t="shared" si="51"/>
        <v>0</v>
      </c>
      <c r="O81" s="145" t="str">
        <f t="shared" si="54"/>
        <v/>
      </c>
      <c r="P81" s="295" t="str">
        <f>IF(ISBLANK('Item List'!R75),"",'Item List'!R75)</f>
        <v/>
      </c>
      <c r="Q81" s="295" t="str">
        <f>IF(ISBLANK('Item List'!S75),"",'Item List'!S75)</f>
        <v/>
      </c>
      <c r="R81" s="296">
        <f>IF(ISBLANK('Item List'!T75),0,'Item List'!T75)</f>
        <v>0</v>
      </c>
      <c r="S81" s="146">
        <f>IF(ISBLANK('Item List'!U75),0,'Item List'!U75)</f>
        <v>0</v>
      </c>
      <c r="T81" s="146">
        <f t="shared" si="39"/>
        <v>0</v>
      </c>
      <c r="U81" s="170"/>
      <c r="V81" s="103">
        <f t="shared" si="52"/>
        <v>0</v>
      </c>
      <c r="W81" s="170"/>
      <c r="X81" s="103">
        <f t="shared" si="52"/>
        <v>0</v>
      </c>
      <c r="Y81" s="170"/>
      <c r="Z81" s="103">
        <f t="shared" si="40"/>
        <v>0</v>
      </c>
      <c r="AA81" s="170"/>
      <c r="AB81" s="103">
        <f t="shared" si="41"/>
        <v>0</v>
      </c>
      <c r="AC81" s="145" t="str">
        <f t="shared" si="55"/>
        <v/>
      </c>
      <c r="AD81" s="295" t="str">
        <f>IF(ISBLANK('Item List'!AF75),"",'Item List'!AF75)</f>
        <v/>
      </c>
      <c r="AE81" s="295" t="str">
        <f>IF(ISBLANK('Item List'!AG75),"",'Item List'!AG75)</f>
        <v/>
      </c>
      <c r="AF81" s="296">
        <f>IF(ISBLANK('Item List'!AH75),0,'Item List'!AH75)</f>
        <v>0</v>
      </c>
      <c r="AG81" s="146">
        <f>IF(ISBLANK('Item List'!AI75),0,'Item List'!AI75)</f>
        <v>0</v>
      </c>
      <c r="AH81" s="146">
        <f t="shared" si="42"/>
        <v>0</v>
      </c>
      <c r="AI81" s="170"/>
      <c r="AJ81" s="103">
        <f t="shared" si="43"/>
        <v>0</v>
      </c>
      <c r="AK81" s="170"/>
      <c r="AL81" s="103">
        <f t="shared" si="44"/>
        <v>0</v>
      </c>
      <c r="AM81" s="170"/>
      <c r="AN81" s="103">
        <f t="shared" si="45"/>
        <v>0</v>
      </c>
      <c r="AO81" s="170"/>
      <c r="AP81" s="103">
        <f t="shared" si="46"/>
        <v>0</v>
      </c>
      <c r="AQ81" s="170"/>
      <c r="AR81" s="103">
        <f t="shared" si="47"/>
        <v>0</v>
      </c>
      <c r="AS81" s="170"/>
      <c r="AT81" s="103">
        <f t="shared" si="48"/>
        <v>0</v>
      </c>
    </row>
    <row r="82" spans="1:46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47"/>
      <c r="P82" s="157" t="s">
        <v>89</v>
      </c>
      <c r="Q82" s="148" t="str">
        <f>IF(NOT(ISNUMBER(O84)),"Total","Sub")</f>
        <v>Total</v>
      </c>
      <c r="R82" s="297"/>
      <c r="S82" s="149" t="s">
        <v>8</v>
      </c>
      <c r="T82" s="150" t="str">
        <f>IF(SUM(T58:T81)=0,"",SUM(T58:T81)+T56)</f>
        <v/>
      </c>
      <c r="U82" s="110"/>
      <c r="V82" s="104" t="str">
        <f>IF(SUM(V58:V81)=0,"",SUM(V58:V81)+V56)</f>
        <v/>
      </c>
      <c r="W82" s="110"/>
      <c r="X82" s="104" t="str">
        <f>IF(SUM(X58:X81)=0,"",SUM(X58:X81)+X56)</f>
        <v/>
      </c>
      <c r="Y82" s="110"/>
      <c r="Z82" s="104" t="str">
        <f>IF(SUM(Z58:Z81)=0,"",SUM(Z58:Z81)+Z56)</f>
        <v/>
      </c>
      <c r="AA82" s="110"/>
      <c r="AB82" s="104" t="str">
        <f>IF(SUM(AB58:AB81)=0,"",SUM(AB58:AB81)+AB56)</f>
        <v/>
      </c>
      <c r="AC82" s="147"/>
      <c r="AD82" s="157" t="s">
        <v>89</v>
      </c>
      <c r="AE82" s="148" t="str">
        <f>IF(NOT(ISNUMBER(AC84)),"Total","Sub")</f>
        <v>Total</v>
      </c>
      <c r="AF82" s="297"/>
      <c r="AG82" s="149" t="s">
        <v>8</v>
      </c>
      <c r="AH82" s="150" t="str">
        <f>IF(SUM(AH58:AH81)=0,"",SUM(AH58:AH81)+AH56)</f>
        <v/>
      </c>
      <c r="AI82" s="110"/>
      <c r="AJ82" s="104" t="str">
        <f>IF(SUM(AJ58:AJ81)=0,"",SUM(AJ58:AJ81)+AJ56)</f>
        <v/>
      </c>
      <c r="AK82" s="110"/>
      <c r="AL82" s="104" t="str">
        <f>IF(SUM(AL58:AL81)=0,"",SUM(AL58:AL81)+AL56)</f>
        <v/>
      </c>
      <c r="AM82" s="110"/>
      <c r="AN82" s="104" t="str">
        <f>IF(SUM(AN58:AN81)=0,"",SUM(AN58:AN81)+AN56)</f>
        <v/>
      </c>
      <c r="AO82" s="110"/>
      <c r="AP82" s="104" t="str">
        <f>IF(SUM(AP58:AP81)=0,"",SUM(AP58:AP81)+AP56)</f>
        <v/>
      </c>
      <c r="AQ82" s="110"/>
      <c r="AR82" s="104" t="str">
        <f>IF(SUM(AR58:AR81)=0,"",SUM(AR58:AR81)+AR56)</f>
        <v/>
      </c>
      <c r="AS82" s="110"/>
      <c r="AT82" s="104" t="str">
        <f>IF(SUM(AT58:AT81)=0,"",SUM(AT58:AT81)+AT56)</f>
        <v/>
      </c>
    </row>
    <row r="83" spans="1:46" ht="10.5" customHeight="1" thickBot="1" x14ac:dyDescent="0.25">
      <c r="A83" s="151"/>
      <c r="B83" s="152" t="str">
        <f>CONCATENATE("Award to"&amp;" "&amp;$G$1)</f>
        <v>Award to Copenhaver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51"/>
      <c r="P83" s="152" t="str">
        <f>CONCATENATE("Award to"&amp;" "&amp;$G$1)</f>
        <v>Award to Copenhaver Construction</v>
      </c>
      <c r="Q83" s="153" t="str">
        <f>IF(NOT(ISNUMBER(O84)),"Bid","Total")</f>
        <v>Bid</v>
      </c>
      <c r="R83" s="154"/>
      <c r="S83" s="155" t="s">
        <v>9</v>
      </c>
      <c r="T83" s="156" t="str">
        <f>IF(SUM(T58:T81)=0,"",SUM($D58*S58,$D59*S59,$D60*S60,$D61*S61,$D62*S62,$D63*S63,$D64*S64,$D65*S65,$D66*S66,$D67*S67,$D68*S68,$D69*S69,$D70*S70,$D71*S71,$D72*S72,$D73*S73,$D74*S74,$D75*S75,$D76*S76,$D77*S77,$D78*S78,$D79*S79,$D80*S80,$D81*S81,T57))</f>
        <v/>
      </c>
      <c r="U83" s="109"/>
      <c r="V83" s="10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9"/>
      <c r="X83" s="105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9"/>
      <c r="Z83" s="105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9"/>
      <c r="AB83" s="105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51"/>
      <c r="AD83" s="152" t="str">
        <f>CONCATENATE("Award to"&amp;" "&amp;$G$1)</f>
        <v>Award to Copenhaver Construction</v>
      </c>
      <c r="AE83" s="153" t="str">
        <f>IF(NOT(ISNUMBER(AC84)),"Bid","Total")</f>
        <v>Bid</v>
      </c>
      <c r="AF83" s="154"/>
      <c r="AG83" s="155" t="s">
        <v>9</v>
      </c>
      <c r="AH83" s="156" t="str">
        <f>IF(SUM(AH58:AH81)=0,"",SUM($D58*AG58,$D59*AG59,$D60*AG60,$D61*AG61,$D62*AG62,$D63*AG63,$D64*AG64,$D65*AG65,$D66*AG66,$D67*AG67,$D68*AG68,$D69*AG69,$D70*AG70,$D71*AG71,$D72*AG72,$D73*AG73,$D74*AG74,$D75*AG75,$D76*AG76,$D77*AG77,$D78*AG78,$D79*AG79,$D80*AG80,$D81*AG81,AH57))</f>
        <v/>
      </c>
      <c r="AI83" s="109"/>
      <c r="AJ83" s="10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9"/>
      <c r="AL83" s="105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9"/>
      <c r="AN83" s="105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9"/>
      <c r="AP83" s="105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9"/>
      <c r="AR83" s="105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9"/>
      <c r="AT83" s="105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</row>
    <row r="84" spans="1:46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56">IF(AND(ISNUMBER($D84),ISNUMBER(E84)),$D84*E84,0)</f>
        <v>0</v>
      </c>
      <c r="G84" s="168"/>
      <c r="H84" s="103">
        <f t="shared" ref="H84:H107" si="57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45" t="str">
        <f>IF(P84="","",O81+1)</f>
        <v/>
      </c>
      <c r="P84" s="295" t="str">
        <f>IF(ISBLANK('Item List'!R76),"",'Item List'!R76)</f>
        <v/>
      </c>
      <c r="Q84" s="295" t="str">
        <f>IF(ISBLANK('Item List'!S76),"",'Item List'!S76)</f>
        <v/>
      </c>
      <c r="R84" s="296">
        <f>IF(ISBLANK('Item List'!T76),0,'Item List'!T76)</f>
        <v>0</v>
      </c>
      <c r="S84" s="146">
        <f>IF(ISBLANK('Item List'!U76),0,'Item List'!U76)</f>
        <v>0</v>
      </c>
      <c r="T84" s="146">
        <f t="shared" ref="T84:T107" si="58">IF(AND(ISNUMBER($D84),ISNUMBER(S84)),$D84*S84,0)</f>
        <v>0</v>
      </c>
      <c r="U84" s="169"/>
      <c r="V84" s="103">
        <f>IF(AND(ISNUMBER($D84),ISNUMBER(U84)),$D84*U84,0)</f>
        <v>0</v>
      </c>
      <c r="W84" s="169"/>
      <c r="X84" s="103">
        <f>IF(AND(ISNUMBER($D84),ISNUMBER(W84)),$D84*W84,0)</f>
        <v>0</v>
      </c>
      <c r="Y84" s="169"/>
      <c r="Z84" s="103">
        <f t="shared" ref="Z84:Z107" si="59">IF(AND(ISNUMBER($D84),ISNUMBER(Y84)),$D84*Y84,0)</f>
        <v>0</v>
      </c>
      <c r="AA84" s="169"/>
      <c r="AB84" s="103">
        <f t="shared" ref="AB84:AB107" si="60">IF(AND(ISNUMBER($D84),ISNUMBER(AA84)),$D84*AA84,0)</f>
        <v>0</v>
      </c>
      <c r="AC84" s="145" t="str">
        <f>IF(AD84="","",AC81+1)</f>
        <v/>
      </c>
      <c r="AD84" s="295" t="str">
        <f>IF(ISBLANK('Item List'!AF76),"",'Item List'!AF76)</f>
        <v/>
      </c>
      <c r="AE84" s="295" t="str">
        <f>IF(ISBLANK('Item List'!AG76),"",'Item List'!AG76)</f>
        <v/>
      </c>
      <c r="AF84" s="296">
        <f>IF(ISBLANK('Item List'!AH76),0,'Item List'!AH76)</f>
        <v>0</v>
      </c>
      <c r="AG84" s="146">
        <f>IF(ISBLANK('Item List'!AI76),0,'Item List'!AI76)</f>
        <v>0</v>
      </c>
      <c r="AH84" s="146">
        <f t="shared" ref="AH84:AH107" si="61">IF(AND(ISNUMBER($D84),ISNUMBER(AG84)),$D84*AG84,0)</f>
        <v>0</v>
      </c>
      <c r="AI84" s="169"/>
      <c r="AJ84" s="103">
        <f t="shared" ref="AJ84:AJ107" si="62">IF(AND(ISNUMBER($D84),ISNUMBER(AI84)),$D84*AI84,0)</f>
        <v>0</v>
      </c>
      <c r="AK84" s="169"/>
      <c r="AL84" s="103">
        <f t="shared" ref="AL84:AL107" si="63">IF(AND(ISNUMBER($D84),ISNUMBER(AK84)),$D84*AK84,0)</f>
        <v>0</v>
      </c>
      <c r="AM84" s="169"/>
      <c r="AN84" s="103">
        <f t="shared" ref="AN84:AN107" si="64">IF(AND(ISNUMBER($D84),ISNUMBER(AM84)),$D84*AM84,0)</f>
        <v>0</v>
      </c>
      <c r="AO84" s="169"/>
      <c r="AP84" s="103">
        <f t="shared" ref="AP84:AP107" si="65">IF(AND(ISNUMBER($D84),ISNUMBER(AO84)),$D84*AO84,0)</f>
        <v>0</v>
      </c>
      <c r="AQ84" s="169"/>
      <c r="AR84" s="103">
        <f t="shared" ref="AR84:AR107" si="66">IF(AND(ISNUMBER($D84),ISNUMBER(AQ84)),$D84*AQ84,0)</f>
        <v>0</v>
      </c>
      <c r="AS84" s="169"/>
      <c r="AT84" s="103">
        <f t="shared" ref="AT84:AT107" si="67">IF(AND(ISNUMBER($D84),ISNUMBER(AS84)),$D84*AS84,0)</f>
        <v>0</v>
      </c>
    </row>
    <row r="85" spans="1:46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56"/>
        <v>0</v>
      </c>
      <c r="G85" s="168"/>
      <c r="H85" s="103">
        <f t="shared" si="57"/>
        <v>0</v>
      </c>
      <c r="I85" s="169"/>
      <c r="J85" s="103">
        <f t="shared" ref="J85:J107" si="68">IF(AND(ISNUMBER($D85),ISNUMBER(I85)),$D85*I85,0)</f>
        <v>0</v>
      </c>
      <c r="K85" s="169"/>
      <c r="L85" s="103">
        <f t="shared" ref="L85:L107" si="69">IF(AND(ISNUMBER($D85),ISNUMBER(K85)),$D85*K85,0)</f>
        <v>0</v>
      </c>
      <c r="M85" s="169"/>
      <c r="N85" s="103">
        <f t="shared" ref="N85:N107" si="70">IF(AND(ISNUMBER($D85),ISNUMBER(M85)),$D85*M85,0)</f>
        <v>0</v>
      </c>
      <c r="O85" s="145" t="str">
        <f>IF(P85="","",O84+1)</f>
        <v/>
      </c>
      <c r="P85" s="295" t="str">
        <f>IF(ISBLANK('Item List'!R77),"",'Item List'!R77)</f>
        <v/>
      </c>
      <c r="Q85" s="295" t="str">
        <f>IF(ISBLANK('Item List'!S77),"",'Item List'!S77)</f>
        <v/>
      </c>
      <c r="R85" s="296">
        <f>IF(ISBLANK('Item List'!T77),0,'Item List'!T77)</f>
        <v>0</v>
      </c>
      <c r="S85" s="146">
        <f>IF(ISBLANK('Item List'!U77),0,'Item List'!U77)</f>
        <v>0</v>
      </c>
      <c r="T85" s="146">
        <f t="shared" si="58"/>
        <v>0</v>
      </c>
      <c r="U85" s="169"/>
      <c r="V85" s="103">
        <f t="shared" ref="V85:X107" si="71">IF(AND(ISNUMBER($D85),ISNUMBER(U85)),$D85*U85,0)</f>
        <v>0</v>
      </c>
      <c r="W85" s="169"/>
      <c r="X85" s="103">
        <f t="shared" si="71"/>
        <v>0</v>
      </c>
      <c r="Y85" s="169"/>
      <c r="Z85" s="103">
        <f t="shared" si="59"/>
        <v>0</v>
      </c>
      <c r="AA85" s="169"/>
      <c r="AB85" s="103">
        <f t="shared" si="60"/>
        <v>0</v>
      </c>
      <c r="AC85" s="145" t="str">
        <f>IF(AD85="","",AC84+1)</f>
        <v/>
      </c>
      <c r="AD85" s="295" t="str">
        <f>IF(ISBLANK('Item List'!AF77),"",'Item List'!AF77)</f>
        <v/>
      </c>
      <c r="AE85" s="295" t="str">
        <f>IF(ISBLANK('Item List'!AG77),"",'Item List'!AG77)</f>
        <v/>
      </c>
      <c r="AF85" s="296">
        <f>IF(ISBLANK('Item List'!AH77),0,'Item List'!AH77)</f>
        <v>0</v>
      </c>
      <c r="AG85" s="146">
        <f>IF(ISBLANK('Item List'!AI77),0,'Item List'!AI77)</f>
        <v>0</v>
      </c>
      <c r="AH85" s="146">
        <f t="shared" si="61"/>
        <v>0</v>
      </c>
      <c r="AI85" s="169"/>
      <c r="AJ85" s="103">
        <f t="shared" si="62"/>
        <v>0</v>
      </c>
      <c r="AK85" s="169"/>
      <c r="AL85" s="103">
        <f t="shared" si="63"/>
        <v>0</v>
      </c>
      <c r="AM85" s="169"/>
      <c r="AN85" s="103">
        <f t="shared" si="64"/>
        <v>0</v>
      </c>
      <c r="AO85" s="169"/>
      <c r="AP85" s="103">
        <f t="shared" si="65"/>
        <v>0</v>
      </c>
      <c r="AQ85" s="169"/>
      <c r="AR85" s="103">
        <f t="shared" si="66"/>
        <v>0</v>
      </c>
      <c r="AS85" s="169"/>
      <c r="AT85" s="103">
        <f t="shared" si="67"/>
        <v>0</v>
      </c>
    </row>
    <row r="86" spans="1:46" ht="24" customHeight="1" x14ac:dyDescent="0.2">
      <c r="A86" s="145" t="str">
        <f t="shared" ref="A86:A107" si="72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56"/>
        <v>0</v>
      </c>
      <c r="G86" s="168"/>
      <c r="H86" s="103">
        <f t="shared" si="57"/>
        <v>0</v>
      </c>
      <c r="I86" s="169"/>
      <c r="J86" s="103">
        <f t="shared" si="68"/>
        <v>0</v>
      </c>
      <c r="K86" s="169"/>
      <c r="L86" s="103">
        <f t="shared" si="69"/>
        <v>0</v>
      </c>
      <c r="M86" s="169"/>
      <c r="N86" s="103">
        <f t="shared" si="70"/>
        <v>0</v>
      </c>
      <c r="O86" s="145" t="str">
        <f t="shared" ref="O86:O107" si="73">IF(P86="","",O85+1)</f>
        <v/>
      </c>
      <c r="P86" s="295" t="str">
        <f>IF(ISBLANK('Item List'!R78),"",'Item List'!R78)</f>
        <v/>
      </c>
      <c r="Q86" s="295" t="str">
        <f>IF(ISBLANK('Item List'!S78),"",'Item List'!S78)</f>
        <v/>
      </c>
      <c r="R86" s="296">
        <f>IF(ISBLANK('Item List'!T78),0,'Item List'!T78)</f>
        <v>0</v>
      </c>
      <c r="S86" s="146">
        <f>IF(ISBLANK('Item List'!U78),0,'Item List'!U78)</f>
        <v>0</v>
      </c>
      <c r="T86" s="146">
        <f t="shared" si="58"/>
        <v>0</v>
      </c>
      <c r="U86" s="169"/>
      <c r="V86" s="103">
        <f t="shared" si="71"/>
        <v>0</v>
      </c>
      <c r="W86" s="169"/>
      <c r="X86" s="103">
        <f t="shared" si="71"/>
        <v>0</v>
      </c>
      <c r="Y86" s="169"/>
      <c r="Z86" s="103">
        <f t="shared" si="59"/>
        <v>0</v>
      </c>
      <c r="AA86" s="169"/>
      <c r="AB86" s="103">
        <f t="shared" si="60"/>
        <v>0</v>
      </c>
      <c r="AC86" s="145" t="str">
        <f t="shared" ref="AC86:AC107" si="74">IF(AD86="","",AC85+1)</f>
        <v/>
      </c>
      <c r="AD86" s="295" t="str">
        <f>IF(ISBLANK('Item List'!AF78),"",'Item List'!AF78)</f>
        <v/>
      </c>
      <c r="AE86" s="295" t="str">
        <f>IF(ISBLANK('Item List'!AG78),"",'Item List'!AG78)</f>
        <v/>
      </c>
      <c r="AF86" s="296">
        <f>IF(ISBLANK('Item List'!AH78),0,'Item List'!AH78)</f>
        <v>0</v>
      </c>
      <c r="AG86" s="146">
        <f>IF(ISBLANK('Item List'!AI78),0,'Item List'!AI78)</f>
        <v>0</v>
      </c>
      <c r="AH86" s="146">
        <f t="shared" si="61"/>
        <v>0</v>
      </c>
      <c r="AI86" s="169"/>
      <c r="AJ86" s="103">
        <f t="shared" si="62"/>
        <v>0</v>
      </c>
      <c r="AK86" s="169"/>
      <c r="AL86" s="103">
        <f t="shared" si="63"/>
        <v>0</v>
      </c>
      <c r="AM86" s="169"/>
      <c r="AN86" s="103">
        <f t="shared" si="64"/>
        <v>0</v>
      </c>
      <c r="AO86" s="169"/>
      <c r="AP86" s="103">
        <f t="shared" si="65"/>
        <v>0</v>
      </c>
      <c r="AQ86" s="169"/>
      <c r="AR86" s="103">
        <f t="shared" si="66"/>
        <v>0</v>
      </c>
      <c r="AS86" s="169"/>
      <c r="AT86" s="103">
        <f t="shared" si="67"/>
        <v>0</v>
      </c>
    </row>
    <row r="87" spans="1:46" ht="24" customHeight="1" x14ac:dyDescent="0.2">
      <c r="A87" s="145" t="str">
        <f t="shared" si="72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56"/>
        <v>0</v>
      </c>
      <c r="G87" s="168"/>
      <c r="H87" s="103">
        <f t="shared" si="57"/>
        <v>0</v>
      </c>
      <c r="I87" s="169"/>
      <c r="J87" s="103">
        <f t="shared" si="68"/>
        <v>0</v>
      </c>
      <c r="K87" s="169"/>
      <c r="L87" s="103">
        <f t="shared" si="69"/>
        <v>0</v>
      </c>
      <c r="M87" s="169"/>
      <c r="N87" s="103">
        <f t="shared" si="70"/>
        <v>0</v>
      </c>
      <c r="O87" s="145" t="str">
        <f t="shared" si="73"/>
        <v/>
      </c>
      <c r="P87" s="295" t="str">
        <f>IF(ISBLANK('Item List'!R79),"",'Item List'!R79)</f>
        <v/>
      </c>
      <c r="Q87" s="295" t="str">
        <f>IF(ISBLANK('Item List'!S79),"",'Item List'!S79)</f>
        <v/>
      </c>
      <c r="R87" s="296">
        <f>IF(ISBLANK('Item List'!T79),0,'Item List'!T79)</f>
        <v>0</v>
      </c>
      <c r="S87" s="146">
        <f>IF(ISBLANK('Item List'!U79),0,'Item List'!U79)</f>
        <v>0</v>
      </c>
      <c r="T87" s="146">
        <f t="shared" si="58"/>
        <v>0</v>
      </c>
      <c r="U87" s="169"/>
      <c r="V87" s="103">
        <f t="shared" si="71"/>
        <v>0</v>
      </c>
      <c r="W87" s="169"/>
      <c r="X87" s="103">
        <f t="shared" si="71"/>
        <v>0</v>
      </c>
      <c r="Y87" s="169"/>
      <c r="Z87" s="103">
        <f t="shared" si="59"/>
        <v>0</v>
      </c>
      <c r="AA87" s="169"/>
      <c r="AB87" s="103">
        <f t="shared" si="60"/>
        <v>0</v>
      </c>
      <c r="AC87" s="145" t="str">
        <f t="shared" si="74"/>
        <v/>
      </c>
      <c r="AD87" s="295" t="str">
        <f>IF(ISBLANK('Item List'!AF79),"",'Item List'!AF79)</f>
        <v/>
      </c>
      <c r="AE87" s="295" t="str">
        <f>IF(ISBLANK('Item List'!AG79),"",'Item List'!AG79)</f>
        <v/>
      </c>
      <c r="AF87" s="296">
        <f>IF(ISBLANK('Item List'!AH79),0,'Item List'!AH79)</f>
        <v>0</v>
      </c>
      <c r="AG87" s="146">
        <f>IF(ISBLANK('Item List'!AI79),0,'Item List'!AI79)</f>
        <v>0</v>
      </c>
      <c r="AH87" s="146">
        <f t="shared" si="61"/>
        <v>0</v>
      </c>
      <c r="AI87" s="169"/>
      <c r="AJ87" s="103">
        <f t="shared" si="62"/>
        <v>0</v>
      </c>
      <c r="AK87" s="169"/>
      <c r="AL87" s="103">
        <f t="shared" si="63"/>
        <v>0</v>
      </c>
      <c r="AM87" s="169"/>
      <c r="AN87" s="103">
        <f t="shared" si="64"/>
        <v>0</v>
      </c>
      <c r="AO87" s="169"/>
      <c r="AP87" s="103">
        <f t="shared" si="65"/>
        <v>0</v>
      </c>
      <c r="AQ87" s="169"/>
      <c r="AR87" s="103">
        <f t="shared" si="66"/>
        <v>0</v>
      </c>
      <c r="AS87" s="169"/>
      <c r="AT87" s="103">
        <f t="shared" si="67"/>
        <v>0</v>
      </c>
    </row>
    <row r="88" spans="1:46" ht="24" customHeight="1" x14ac:dyDescent="0.2">
      <c r="A88" s="145" t="str">
        <f t="shared" si="72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56"/>
        <v>0</v>
      </c>
      <c r="G88" s="168"/>
      <c r="H88" s="103">
        <f t="shared" si="57"/>
        <v>0</v>
      </c>
      <c r="I88" s="169"/>
      <c r="J88" s="103">
        <f t="shared" si="68"/>
        <v>0</v>
      </c>
      <c r="K88" s="169"/>
      <c r="L88" s="103">
        <f t="shared" si="69"/>
        <v>0</v>
      </c>
      <c r="M88" s="169"/>
      <c r="N88" s="103">
        <f t="shared" si="70"/>
        <v>0</v>
      </c>
      <c r="O88" s="145" t="str">
        <f t="shared" si="73"/>
        <v/>
      </c>
      <c r="P88" s="295" t="str">
        <f>IF(ISBLANK('Item List'!R80),"",'Item List'!R80)</f>
        <v/>
      </c>
      <c r="Q88" s="295" t="str">
        <f>IF(ISBLANK('Item List'!S80),"",'Item List'!S80)</f>
        <v/>
      </c>
      <c r="R88" s="296">
        <f>IF(ISBLANK('Item List'!T80),0,'Item List'!T80)</f>
        <v>0</v>
      </c>
      <c r="S88" s="146">
        <f>IF(ISBLANK('Item List'!U80),0,'Item List'!U80)</f>
        <v>0</v>
      </c>
      <c r="T88" s="146">
        <f t="shared" si="58"/>
        <v>0</v>
      </c>
      <c r="U88" s="169"/>
      <c r="V88" s="103">
        <f t="shared" si="71"/>
        <v>0</v>
      </c>
      <c r="W88" s="169"/>
      <c r="X88" s="103">
        <f t="shared" si="71"/>
        <v>0</v>
      </c>
      <c r="Y88" s="169"/>
      <c r="Z88" s="103">
        <f t="shared" si="59"/>
        <v>0</v>
      </c>
      <c r="AA88" s="169"/>
      <c r="AB88" s="103">
        <f t="shared" si="60"/>
        <v>0</v>
      </c>
      <c r="AC88" s="145" t="str">
        <f t="shared" si="74"/>
        <v/>
      </c>
      <c r="AD88" s="295" t="str">
        <f>IF(ISBLANK('Item List'!AF80),"",'Item List'!AF80)</f>
        <v/>
      </c>
      <c r="AE88" s="295" t="str">
        <f>IF(ISBLANK('Item List'!AG80),"",'Item List'!AG80)</f>
        <v/>
      </c>
      <c r="AF88" s="296">
        <f>IF(ISBLANK('Item List'!AH80),0,'Item List'!AH80)</f>
        <v>0</v>
      </c>
      <c r="AG88" s="146">
        <f>IF(ISBLANK('Item List'!AI80),0,'Item List'!AI80)</f>
        <v>0</v>
      </c>
      <c r="AH88" s="146">
        <f t="shared" si="61"/>
        <v>0</v>
      </c>
      <c r="AI88" s="169"/>
      <c r="AJ88" s="103">
        <f t="shared" si="62"/>
        <v>0</v>
      </c>
      <c r="AK88" s="169"/>
      <c r="AL88" s="103">
        <f t="shared" si="63"/>
        <v>0</v>
      </c>
      <c r="AM88" s="169"/>
      <c r="AN88" s="103">
        <f t="shared" si="64"/>
        <v>0</v>
      </c>
      <c r="AO88" s="169"/>
      <c r="AP88" s="103">
        <f t="shared" si="65"/>
        <v>0</v>
      </c>
      <c r="AQ88" s="169"/>
      <c r="AR88" s="103">
        <f t="shared" si="66"/>
        <v>0</v>
      </c>
      <c r="AS88" s="169"/>
      <c r="AT88" s="103">
        <f t="shared" si="67"/>
        <v>0</v>
      </c>
    </row>
    <row r="89" spans="1:46" ht="24" customHeight="1" x14ac:dyDescent="0.2">
      <c r="A89" s="145" t="str">
        <f t="shared" si="72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56"/>
        <v>0</v>
      </c>
      <c r="G89" s="168"/>
      <c r="H89" s="103">
        <f t="shared" si="57"/>
        <v>0</v>
      </c>
      <c r="I89" s="169"/>
      <c r="J89" s="103">
        <f t="shared" si="68"/>
        <v>0</v>
      </c>
      <c r="K89" s="169"/>
      <c r="L89" s="103">
        <f t="shared" si="69"/>
        <v>0</v>
      </c>
      <c r="M89" s="169"/>
      <c r="N89" s="103">
        <f t="shared" si="70"/>
        <v>0</v>
      </c>
      <c r="O89" s="145" t="str">
        <f t="shared" si="73"/>
        <v/>
      </c>
      <c r="P89" s="295" t="str">
        <f>IF(ISBLANK('Item List'!R81),"",'Item List'!R81)</f>
        <v/>
      </c>
      <c r="Q89" s="295" t="str">
        <f>IF(ISBLANK('Item List'!S81),"",'Item List'!S81)</f>
        <v/>
      </c>
      <c r="R89" s="296">
        <f>IF(ISBLANK('Item List'!T81),0,'Item List'!T81)</f>
        <v>0</v>
      </c>
      <c r="S89" s="146">
        <f>IF(ISBLANK('Item List'!U81),0,'Item List'!U81)</f>
        <v>0</v>
      </c>
      <c r="T89" s="146">
        <f t="shared" si="58"/>
        <v>0</v>
      </c>
      <c r="U89" s="169"/>
      <c r="V89" s="103">
        <f t="shared" si="71"/>
        <v>0</v>
      </c>
      <c r="W89" s="169"/>
      <c r="X89" s="103">
        <f t="shared" si="71"/>
        <v>0</v>
      </c>
      <c r="Y89" s="169"/>
      <c r="Z89" s="103">
        <f t="shared" si="59"/>
        <v>0</v>
      </c>
      <c r="AA89" s="169"/>
      <c r="AB89" s="103">
        <f t="shared" si="60"/>
        <v>0</v>
      </c>
      <c r="AC89" s="145" t="str">
        <f t="shared" si="74"/>
        <v/>
      </c>
      <c r="AD89" s="295" t="str">
        <f>IF(ISBLANK('Item List'!AF81),"",'Item List'!AF81)</f>
        <v/>
      </c>
      <c r="AE89" s="295" t="str">
        <f>IF(ISBLANK('Item List'!AG81),"",'Item List'!AG81)</f>
        <v/>
      </c>
      <c r="AF89" s="296">
        <f>IF(ISBLANK('Item List'!AH81),0,'Item List'!AH81)</f>
        <v>0</v>
      </c>
      <c r="AG89" s="146">
        <f>IF(ISBLANK('Item List'!AI81),0,'Item List'!AI81)</f>
        <v>0</v>
      </c>
      <c r="AH89" s="146">
        <f t="shared" si="61"/>
        <v>0</v>
      </c>
      <c r="AI89" s="169"/>
      <c r="AJ89" s="103">
        <f t="shared" si="62"/>
        <v>0</v>
      </c>
      <c r="AK89" s="169"/>
      <c r="AL89" s="103">
        <f t="shared" si="63"/>
        <v>0</v>
      </c>
      <c r="AM89" s="169"/>
      <c r="AN89" s="103">
        <f t="shared" si="64"/>
        <v>0</v>
      </c>
      <c r="AO89" s="169"/>
      <c r="AP89" s="103">
        <f t="shared" si="65"/>
        <v>0</v>
      </c>
      <c r="AQ89" s="169"/>
      <c r="AR89" s="103">
        <f t="shared" si="66"/>
        <v>0</v>
      </c>
      <c r="AS89" s="169"/>
      <c r="AT89" s="103">
        <f t="shared" si="67"/>
        <v>0</v>
      </c>
    </row>
    <row r="90" spans="1:46" ht="24" customHeight="1" x14ac:dyDescent="0.2">
      <c r="A90" s="145" t="str">
        <f t="shared" si="72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56"/>
        <v>0</v>
      </c>
      <c r="G90" s="168"/>
      <c r="H90" s="103">
        <f t="shared" si="57"/>
        <v>0</v>
      </c>
      <c r="I90" s="169"/>
      <c r="J90" s="103">
        <f t="shared" si="68"/>
        <v>0</v>
      </c>
      <c r="K90" s="169"/>
      <c r="L90" s="103">
        <f t="shared" si="69"/>
        <v>0</v>
      </c>
      <c r="M90" s="169"/>
      <c r="N90" s="103">
        <f t="shared" si="70"/>
        <v>0</v>
      </c>
      <c r="O90" s="145" t="str">
        <f t="shared" si="73"/>
        <v/>
      </c>
      <c r="P90" s="295" t="str">
        <f>IF(ISBLANK('Item List'!R82),"",'Item List'!R82)</f>
        <v/>
      </c>
      <c r="Q90" s="295" t="str">
        <f>IF(ISBLANK('Item List'!S82),"",'Item List'!S82)</f>
        <v/>
      </c>
      <c r="R90" s="296">
        <f>IF(ISBLANK('Item List'!T82),0,'Item List'!T82)</f>
        <v>0</v>
      </c>
      <c r="S90" s="146">
        <f>IF(ISBLANK('Item List'!U82),0,'Item List'!U82)</f>
        <v>0</v>
      </c>
      <c r="T90" s="146">
        <f t="shared" si="58"/>
        <v>0</v>
      </c>
      <c r="U90" s="169"/>
      <c r="V90" s="103">
        <f t="shared" si="71"/>
        <v>0</v>
      </c>
      <c r="W90" s="169"/>
      <c r="X90" s="103">
        <f t="shared" si="71"/>
        <v>0</v>
      </c>
      <c r="Y90" s="169"/>
      <c r="Z90" s="103">
        <f t="shared" si="59"/>
        <v>0</v>
      </c>
      <c r="AA90" s="169"/>
      <c r="AB90" s="103">
        <f t="shared" si="60"/>
        <v>0</v>
      </c>
      <c r="AC90" s="145" t="str">
        <f t="shared" si="74"/>
        <v/>
      </c>
      <c r="AD90" s="295" t="str">
        <f>IF(ISBLANK('Item List'!AF82),"",'Item List'!AF82)</f>
        <v/>
      </c>
      <c r="AE90" s="295" t="str">
        <f>IF(ISBLANK('Item List'!AG82),"",'Item List'!AG82)</f>
        <v/>
      </c>
      <c r="AF90" s="296">
        <f>IF(ISBLANK('Item List'!AH82),0,'Item List'!AH82)</f>
        <v>0</v>
      </c>
      <c r="AG90" s="146">
        <f>IF(ISBLANK('Item List'!AI82),0,'Item List'!AI82)</f>
        <v>0</v>
      </c>
      <c r="AH90" s="146">
        <f t="shared" si="61"/>
        <v>0</v>
      </c>
      <c r="AI90" s="169"/>
      <c r="AJ90" s="103">
        <f t="shared" si="62"/>
        <v>0</v>
      </c>
      <c r="AK90" s="169"/>
      <c r="AL90" s="103">
        <f t="shared" si="63"/>
        <v>0</v>
      </c>
      <c r="AM90" s="169"/>
      <c r="AN90" s="103">
        <f t="shared" si="64"/>
        <v>0</v>
      </c>
      <c r="AO90" s="169"/>
      <c r="AP90" s="103">
        <f t="shared" si="65"/>
        <v>0</v>
      </c>
      <c r="AQ90" s="169"/>
      <c r="AR90" s="103">
        <f t="shared" si="66"/>
        <v>0</v>
      </c>
      <c r="AS90" s="169"/>
      <c r="AT90" s="103">
        <f t="shared" si="67"/>
        <v>0</v>
      </c>
    </row>
    <row r="91" spans="1:46" ht="24" customHeight="1" x14ac:dyDescent="0.2">
      <c r="A91" s="145" t="str">
        <f t="shared" si="72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56"/>
        <v>0</v>
      </c>
      <c r="G91" s="168"/>
      <c r="H91" s="103">
        <f t="shared" si="57"/>
        <v>0</v>
      </c>
      <c r="I91" s="169"/>
      <c r="J91" s="103">
        <f t="shared" si="68"/>
        <v>0</v>
      </c>
      <c r="K91" s="169"/>
      <c r="L91" s="103">
        <f t="shared" si="69"/>
        <v>0</v>
      </c>
      <c r="M91" s="169"/>
      <c r="N91" s="103">
        <f t="shared" si="70"/>
        <v>0</v>
      </c>
      <c r="O91" s="145" t="str">
        <f t="shared" si="73"/>
        <v/>
      </c>
      <c r="P91" s="295" t="str">
        <f>IF(ISBLANK('Item List'!R83),"",'Item List'!R83)</f>
        <v/>
      </c>
      <c r="Q91" s="295" t="str">
        <f>IF(ISBLANK('Item List'!S83),"",'Item List'!S83)</f>
        <v/>
      </c>
      <c r="R91" s="296">
        <f>IF(ISBLANK('Item List'!T83),0,'Item List'!T83)</f>
        <v>0</v>
      </c>
      <c r="S91" s="146">
        <f>IF(ISBLANK('Item List'!U83),0,'Item List'!U83)</f>
        <v>0</v>
      </c>
      <c r="T91" s="146">
        <f t="shared" si="58"/>
        <v>0</v>
      </c>
      <c r="U91" s="169"/>
      <c r="V91" s="103">
        <f t="shared" si="71"/>
        <v>0</v>
      </c>
      <c r="W91" s="169"/>
      <c r="X91" s="103">
        <f t="shared" si="71"/>
        <v>0</v>
      </c>
      <c r="Y91" s="169"/>
      <c r="Z91" s="103">
        <f t="shared" si="59"/>
        <v>0</v>
      </c>
      <c r="AA91" s="169"/>
      <c r="AB91" s="103">
        <f t="shared" si="60"/>
        <v>0</v>
      </c>
      <c r="AC91" s="145" t="str">
        <f t="shared" si="74"/>
        <v/>
      </c>
      <c r="AD91" s="295" t="str">
        <f>IF(ISBLANK('Item List'!AF83),"",'Item List'!AF83)</f>
        <v/>
      </c>
      <c r="AE91" s="295" t="str">
        <f>IF(ISBLANK('Item List'!AG83),"",'Item List'!AG83)</f>
        <v/>
      </c>
      <c r="AF91" s="296">
        <f>IF(ISBLANK('Item List'!AH83),0,'Item List'!AH83)</f>
        <v>0</v>
      </c>
      <c r="AG91" s="146">
        <f>IF(ISBLANK('Item List'!AI83),0,'Item List'!AI83)</f>
        <v>0</v>
      </c>
      <c r="AH91" s="146">
        <f t="shared" si="61"/>
        <v>0</v>
      </c>
      <c r="AI91" s="169"/>
      <c r="AJ91" s="103">
        <f t="shared" si="62"/>
        <v>0</v>
      </c>
      <c r="AK91" s="169"/>
      <c r="AL91" s="103">
        <f t="shared" si="63"/>
        <v>0</v>
      </c>
      <c r="AM91" s="169"/>
      <c r="AN91" s="103">
        <f t="shared" si="64"/>
        <v>0</v>
      </c>
      <c r="AO91" s="169"/>
      <c r="AP91" s="103">
        <f t="shared" si="65"/>
        <v>0</v>
      </c>
      <c r="AQ91" s="169"/>
      <c r="AR91" s="103">
        <f t="shared" si="66"/>
        <v>0</v>
      </c>
      <c r="AS91" s="169"/>
      <c r="AT91" s="103">
        <f t="shared" si="67"/>
        <v>0</v>
      </c>
    </row>
    <row r="92" spans="1:46" ht="24" customHeight="1" x14ac:dyDescent="0.2">
      <c r="A92" s="145" t="str">
        <f t="shared" si="72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56"/>
        <v>0</v>
      </c>
      <c r="G92" s="168"/>
      <c r="H92" s="103">
        <f t="shared" si="57"/>
        <v>0</v>
      </c>
      <c r="I92" s="169"/>
      <c r="J92" s="103">
        <f t="shared" si="68"/>
        <v>0</v>
      </c>
      <c r="K92" s="169"/>
      <c r="L92" s="103">
        <f t="shared" si="69"/>
        <v>0</v>
      </c>
      <c r="M92" s="169"/>
      <c r="N92" s="103">
        <f t="shared" si="70"/>
        <v>0</v>
      </c>
      <c r="O92" s="145" t="str">
        <f t="shared" si="73"/>
        <v/>
      </c>
      <c r="P92" s="295" t="str">
        <f>IF(ISBLANK('Item List'!R84),"",'Item List'!R84)</f>
        <v/>
      </c>
      <c r="Q92" s="295" t="str">
        <f>IF(ISBLANK('Item List'!S84),"",'Item List'!S84)</f>
        <v/>
      </c>
      <c r="R92" s="296">
        <f>IF(ISBLANK('Item List'!T84),0,'Item List'!T84)</f>
        <v>0</v>
      </c>
      <c r="S92" s="146">
        <f>IF(ISBLANK('Item List'!U84),0,'Item List'!U84)</f>
        <v>0</v>
      </c>
      <c r="T92" s="146">
        <f t="shared" si="58"/>
        <v>0</v>
      </c>
      <c r="U92" s="169"/>
      <c r="V92" s="103">
        <f t="shared" si="71"/>
        <v>0</v>
      </c>
      <c r="W92" s="169"/>
      <c r="X92" s="103">
        <f t="shared" si="71"/>
        <v>0</v>
      </c>
      <c r="Y92" s="169"/>
      <c r="Z92" s="103">
        <f t="shared" si="59"/>
        <v>0</v>
      </c>
      <c r="AA92" s="169"/>
      <c r="AB92" s="103">
        <f t="shared" si="60"/>
        <v>0</v>
      </c>
      <c r="AC92" s="145" t="str">
        <f t="shared" si="74"/>
        <v/>
      </c>
      <c r="AD92" s="295" t="str">
        <f>IF(ISBLANK('Item List'!AF84),"",'Item List'!AF84)</f>
        <v/>
      </c>
      <c r="AE92" s="295" t="str">
        <f>IF(ISBLANK('Item List'!AG84),"",'Item List'!AG84)</f>
        <v/>
      </c>
      <c r="AF92" s="296">
        <f>IF(ISBLANK('Item List'!AH84),0,'Item List'!AH84)</f>
        <v>0</v>
      </c>
      <c r="AG92" s="146">
        <f>IF(ISBLANK('Item List'!AI84),0,'Item List'!AI84)</f>
        <v>0</v>
      </c>
      <c r="AH92" s="146">
        <f t="shared" si="61"/>
        <v>0</v>
      </c>
      <c r="AI92" s="169"/>
      <c r="AJ92" s="103">
        <f t="shared" si="62"/>
        <v>0</v>
      </c>
      <c r="AK92" s="169"/>
      <c r="AL92" s="103">
        <f t="shared" si="63"/>
        <v>0</v>
      </c>
      <c r="AM92" s="169"/>
      <c r="AN92" s="103">
        <f t="shared" si="64"/>
        <v>0</v>
      </c>
      <c r="AO92" s="169"/>
      <c r="AP92" s="103">
        <f t="shared" si="65"/>
        <v>0</v>
      </c>
      <c r="AQ92" s="169"/>
      <c r="AR92" s="103">
        <f t="shared" si="66"/>
        <v>0</v>
      </c>
      <c r="AS92" s="169"/>
      <c r="AT92" s="103">
        <f t="shared" si="67"/>
        <v>0</v>
      </c>
    </row>
    <row r="93" spans="1:46" ht="24" customHeight="1" x14ac:dyDescent="0.2">
      <c r="A93" s="145" t="str">
        <f t="shared" si="72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56"/>
        <v>0</v>
      </c>
      <c r="G93" s="168"/>
      <c r="H93" s="103">
        <f t="shared" si="57"/>
        <v>0</v>
      </c>
      <c r="I93" s="169"/>
      <c r="J93" s="103">
        <f t="shared" si="68"/>
        <v>0</v>
      </c>
      <c r="K93" s="169"/>
      <c r="L93" s="103">
        <f t="shared" si="69"/>
        <v>0</v>
      </c>
      <c r="M93" s="169"/>
      <c r="N93" s="103">
        <f t="shared" si="70"/>
        <v>0</v>
      </c>
      <c r="O93" s="145" t="str">
        <f t="shared" si="73"/>
        <v/>
      </c>
      <c r="P93" s="295" t="str">
        <f>IF(ISBLANK('Item List'!R85),"",'Item List'!R85)</f>
        <v/>
      </c>
      <c r="Q93" s="295" t="str">
        <f>IF(ISBLANK('Item List'!S85),"",'Item List'!S85)</f>
        <v/>
      </c>
      <c r="R93" s="296">
        <f>IF(ISBLANK('Item List'!T85),0,'Item List'!T85)</f>
        <v>0</v>
      </c>
      <c r="S93" s="146">
        <f>IF(ISBLANK('Item List'!U85),0,'Item List'!U85)</f>
        <v>0</v>
      </c>
      <c r="T93" s="146">
        <f t="shared" si="58"/>
        <v>0</v>
      </c>
      <c r="U93" s="169"/>
      <c r="V93" s="103">
        <f t="shared" si="71"/>
        <v>0</v>
      </c>
      <c r="W93" s="169"/>
      <c r="X93" s="103">
        <f t="shared" si="71"/>
        <v>0</v>
      </c>
      <c r="Y93" s="169"/>
      <c r="Z93" s="103">
        <f t="shared" si="59"/>
        <v>0</v>
      </c>
      <c r="AA93" s="169"/>
      <c r="AB93" s="103">
        <f t="shared" si="60"/>
        <v>0</v>
      </c>
      <c r="AC93" s="145" t="str">
        <f t="shared" si="74"/>
        <v/>
      </c>
      <c r="AD93" s="295" t="str">
        <f>IF(ISBLANK('Item List'!AF85),"",'Item List'!AF85)</f>
        <v/>
      </c>
      <c r="AE93" s="295" t="str">
        <f>IF(ISBLANK('Item List'!AG85),"",'Item List'!AG85)</f>
        <v/>
      </c>
      <c r="AF93" s="296">
        <f>IF(ISBLANK('Item List'!AH85),0,'Item List'!AH85)</f>
        <v>0</v>
      </c>
      <c r="AG93" s="146">
        <f>IF(ISBLANK('Item List'!AI85),0,'Item List'!AI85)</f>
        <v>0</v>
      </c>
      <c r="AH93" s="146">
        <f t="shared" si="61"/>
        <v>0</v>
      </c>
      <c r="AI93" s="169"/>
      <c r="AJ93" s="103">
        <f t="shared" si="62"/>
        <v>0</v>
      </c>
      <c r="AK93" s="169"/>
      <c r="AL93" s="103">
        <f t="shared" si="63"/>
        <v>0</v>
      </c>
      <c r="AM93" s="169"/>
      <c r="AN93" s="103">
        <f t="shared" si="64"/>
        <v>0</v>
      </c>
      <c r="AO93" s="169"/>
      <c r="AP93" s="103">
        <f t="shared" si="65"/>
        <v>0</v>
      </c>
      <c r="AQ93" s="169"/>
      <c r="AR93" s="103">
        <f t="shared" si="66"/>
        <v>0</v>
      </c>
      <c r="AS93" s="169"/>
      <c r="AT93" s="103">
        <f t="shared" si="67"/>
        <v>0</v>
      </c>
    </row>
    <row r="94" spans="1:46" ht="24" customHeight="1" x14ac:dyDescent="0.2">
      <c r="A94" s="145" t="str">
        <f t="shared" si="72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56"/>
        <v>0</v>
      </c>
      <c r="G94" s="168"/>
      <c r="H94" s="103">
        <f t="shared" si="57"/>
        <v>0</v>
      </c>
      <c r="I94" s="170"/>
      <c r="J94" s="103">
        <f t="shared" si="68"/>
        <v>0</v>
      </c>
      <c r="K94" s="170"/>
      <c r="L94" s="103">
        <f t="shared" si="69"/>
        <v>0</v>
      </c>
      <c r="M94" s="170"/>
      <c r="N94" s="103">
        <f t="shared" si="70"/>
        <v>0</v>
      </c>
      <c r="O94" s="145" t="str">
        <f t="shared" si="73"/>
        <v/>
      </c>
      <c r="P94" s="295" t="str">
        <f>IF(ISBLANK('Item List'!R86),"",'Item List'!R86)</f>
        <v/>
      </c>
      <c r="Q94" s="295" t="str">
        <f>IF(ISBLANK('Item List'!S86),"",'Item List'!S86)</f>
        <v/>
      </c>
      <c r="R94" s="296">
        <f>IF(ISBLANK('Item List'!T86),0,'Item List'!T86)</f>
        <v>0</v>
      </c>
      <c r="S94" s="146">
        <f>IF(ISBLANK('Item List'!U86),0,'Item List'!U86)</f>
        <v>0</v>
      </c>
      <c r="T94" s="146">
        <f t="shared" si="58"/>
        <v>0</v>
      </c>
      <c r="U94" s="170"/>
      <c r="V94" s="103">
        <f t="shared" si="71"/>
        <v>0</v>
      </c>
      <c r="W94" s="170"/>
      <c r="X94" s="103">
        <f t="shared" si="71"/>
        <v>0</v>
      </c>
      <c r="Y94" s="170"/>
      <c r="Z94" s="103">
        <f t="shared" si="59"/>
        <v>0</v>
      </c>
      <c r="AA94" s="170"/>
      <c r="AB94" s="103">
        <f t="shared" si="60"/>
        <v>0</v>
      </c>
      <c r="AC94" s="145" t="str">
        <f t="shared" si="74"/>
        <v/>
      </c>
      <c r="AD94" s="295" t="str">
        <f>IF(ISBLANK('Item List'!AF86),"",'Item List'!AF86)</f>
        <v/>
      </c>
      <c r="AE94" s="295" t="str">
        <f>IF(ISBLANK('Item List'!AG86),"",'Item List'!AG86)</f>
        <v/>
      </c>
      <c r="AF94" s="296">
        <f>IF(ISBLANK('Item List'!AH86),0,'Item List'!AH86)</f>
        <v>0</v>
      </c>
      <c r="AG94" s="146">
        <f>IF(ISBLANK('Item List'!AI86),0,'Item List'!AI86)</f>
        <v>0</v>
      </c>
      <c r="AH94" s="146">
        <f t="shared" si="61"/>
        <v>0</v>
      </c>
      <c r="AI94" s="170"/>
      <c r="AJ94" s="103">
        <f t="shared" si="62"/>
        <v>0</v>
      </c>
      <c r="AK94" s="170"/>
      <c r="AL94" s="103">
        <f t="shared" si="63"/>
        <v>0</v>
      </c>
      <c r="AM94" s="170"/>
      <c r="AN94" s="103">
        <f t="shared" si="64"/>
        <v>0</v>
      </c>
      <c r="AO94" s="170"/>
      <c r="AP94" s="103">
        <f t="shared" si="65"/>
        <v>0</v>
      </c>
      <c r="AQ94" s="170"/>
      <c r="AR94" s="103">
        <f t="shared" si="66"/>
        <v>0</v>
      </c>
      <c r="AS94" s="170"/>
      <c r="AT94" s="103">
        <f t="shared" si="67"/>
        <v>0</v>
      </c>
    </row>
    <row r="95" spans="1:46" ht="24" customHeight="1" x14ac:dyDescent="0.2">
      <c r="A95" s="145" t="str">
        <f t="shared" si="72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56"/>
        <v>0</v>
      </c>
      <c r="G95" s="168"/>
      <c r="H95" s="103">
        <f t="shared" si="57"/>
        <v>0</v>
      </c>
      <c r="I95" s="170"/>
      <c r="J95" s="103">
        <f t="shared" si="68"/>
        <v>0</v>
      </c>
      <c r="K95" s="170"/>
      <c r="L95" s="103">
        <f t="shared" si="69"/>
        <v>0</v>
      </c>
      <c r="M95" s="170"/>
      <c r="N95" s="103">
        <f t="shared" si="70"/>
        <v>0</v>
      </c>
      <c r="O95" s="145" t="str">
        <f t="shared" si="73"/>
        <v/>
      </c>
      <c r="P95" s="295" t="str">
        <f>IF(ISBLANK('Item List'!R87),"",'Item List'!R87)</f>
        <v/>
      </c>
      <c r="Q95" s="295" t="str">
        <f>IF(ISBLANK('Item List'!S87),"",'Item List'!S87)</f>
        <v/>
      </c>
      <c r="R95" s="296">
        <f>IF(ISBLANK('Item List'!T87),0,'Item List'!T87)</f>
        <v>0</v>
      </c>
      <c r="S95" s="146">
        <f>IF(ISBLANK('Item List'!U87),0,'Item List'!U87)</f>
        <v>0</v>
      </c>
      <c r="T95" s="146">
        <f t="shared" si="58"/>
        <v>0</v>
      </c>
      <c r="U95" s="170"/>
      <c r="V95" s="103">
        <f t="shared" si="71"/>
        <v>0</v>
      </c>
      <c r="W95" s="170"/>
      <c r="X95" s="103">
        <f t="shared" si="71"/>
        <v>0</v>
      </c>
      <c r="Y95" s="170"/>
      <c r="Z95" s="103">
        <f t="shared" si="59"/>
        <v>0</v>
      </c>
      <c r="AA95" s="170"/>
      <c r="AB95" s="103">
        <f t="shared" si="60"/>
        <v>0</v>
      </c>
      <c r="AC95" s="145" t="str">
        <f t="shared" si="74"/>
        <v/>
      </c>
      <c r="AD95" s="295" t="str">
        <f>IF(ISBLANK('Item List'!AF87),"",'Item List'!AF87)</f>
        <v/>
      </c>
      <c r="AE95" s="295" t="str">
        <f>IF(ISBLANK('Item List'!AG87),"",'Item List'!AG87)</f>
        <v/>
      </c>
      <c r="AF95" s="296">
        <f>IF(ISBLANK('Item List'!AH87),0,'Item List'!AH87)</f>
        <v>0</v>
      </c>
      <c r="AG95" s="146">
        <f>IF(ISBLANK('Item List'!AI87),0,'Item List'!AI87)</f>
        <v>0</v>
      </c>
      <c r="AH95" s="146">
        <f t="shared" si="61"/>
        <v>0</v>
      </c>
      <c r="AI95" s="170"/>
      <c r="AJ95" s="103">
        <f t="shared" si="62"/>
        <v>0</v>
      </c>
      <c r="AK95" s="170"/>
      <c r="AL95" s="103">
        <f t="shared" si="63"/>
        <v>0</v>
      </c>
      <c r="AM95" s="170"/>
      <c r="AN95" s="103">
        <f t="shared" si="64"/>
        <v>0</v>
      </c>
      <c r="AO95" s="170"/>
      <c r="AP95" s="103">
        <f t="shared" si="65"/>
        <v>0</v>
      </c>
      <c r="AQ95" s="170"/>
      <c r="AR95" s="103">
        <f t="shared" si="66"/>
        <v>0</v>
      </c>
      <c r="AS95" s="170"/>
      <c r="AT95" s="103">
        <f t="shared" si="67"/>
        <v>0</v>
      </c>
    </row>
    <row r="96" spans="1:46" ht="24" customHeight="1" x14ac:dyDescent="0.2">
      <c r="A96" s="145" t="str">
        <f t="shared" si="72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56"/>
        <v>0</v>
      </c>
      <c r="G96" s="168"/>
      <c r="H96" s="103">
        <f t="shared" si="57"/>
        <v>0</v>
      </c>
      <c r="I96" s="170"/>
      <c r="J96" s="103">
        <f t="shared" si="68"/>
        <v>0</v>
      </c>
      <c r="K96" s="170"/>
      <c r="L96" s="103">
        <f t="shared" si="69"/>
        <v>0</v>
      </c>
      <c r="M96" s="170"/>
      <c r="N96" s="103">
        <f t="shared" si="70"/>
        <v>0</v>
      </c>
      <c r="O96" s="145" t="str">
        <f t="shared" si="73"/>
        <v/>
      </c>
      <c r="P96" s="295" t="str">
        <f>IF(ISBLANK('Item List'!R88),"",'Item List'!R88)</f>
        <v/>
      </c>
      <c r="Q96" s="295" t="str">
        <f>IF(ISBLANK('Item List'!S88),"",'Item List'!S88)</f>
        <v/>
      </c>
      <c r="R96" s="296">
        <f>IF(ISBLANK('Item List'!T88),0,'Item List'!T88)</f>
        <v>0</v>
      </c>
      <c r="S96" s="146">
        <f>IF(ISBLANK('Item List'!U88),0,'Item List'!U88)</f>
        <v>0</v>
      </c>
      <c r="T96" s="146">
        <f t="shared" si="58"/>
        <v>0</v>
      </c>
      <c r="U96" s="170"/>
      <c r="V96" s="103">
        <f t="shared" si="71"/>
        <v>0</v>
      </c>
      <c r="W96" s="170"/>
      <c r="X96" s="103">
        <f t="shared" si="71"/>
        <v>0</v>
      </c>
      <c r="Y96" s="170"/>
      <c r="Z96" s="103">
        <f t="shared" si="59"/>
        <v>0</v>
      </c>
      <c r="AA96" s="170"/>
      <c r="AB96" s="103">
        <f t="shared" si="60"/>
        <v>0</v>
      </c>
      <c r="AC96" s="145" t="str">
        <f t="shared" si="74"/>
        <v/>
      </c>
      <c r="AD96" s="295" t="str">
        <f>IF(ISBLANK('Item List'!AF88),"",'Item List'!AF88)</f>
        <v/>
      </c>
      <c r="AE96" s="295" t="str">
        <f>IF(ISBLANK('Item List'!AG88),"",'Item List'!AG88)</f>
        <v/>
      </c>
      <c r="AF96" s="296">
        <f>IF(ISBLANK('Item List'!AH88),0,'Item List'!AH88)</f>
        <v>0</v>
      </c>
      <c r="AG96" s="146">
        <f>IF(ISBLANK('Item List'!AI88),0,'Item List'!AI88)</f>
        <v>0</v>
      </c>
      <c r="AH96" s="146">
        <f t="shared" si="61"/>
        <v>0</v>
      </c>
      <c r="AI96" s="170"/>
      <c r="AJ96" s="103">
        <f t="shared" si="62"/>
        <v>0</v>
      </c>
      <c r="AK96" s="170"/>
      <c r="AL96" s="103">
        <f t="shared" si="63"/>
        <v>0</v>
      </c>
      <c r="AM96" s="170"/>
      <c r="AN96" s="103">
        <f t="shared" si="64"/>
        <v>0</v>
      </c>
      <c r="AO96" s="170"/>
      <c r="AP96" s="103">
        <f t="shared" si="65"/>
        <v>0</v>
      </c>
      <c r="AQ96" s="170"/>
      <c r="AR96" s="103">
        <f t="shared" si="66"/>
        <v>0</v>
      </c>
      <c r="AS96" s="170"/>
      <c r="AT96" s="103">
        <f t="shared" si="67"/>
        <v>0</v>
      </c>
    </row>
    <row r="97" spans="1:46" ht="24" customHeight="1" x14ac:dyDescent="0.2">
      <c r="A97" s="145" t="str">
        <f t="shared" si="72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56"/>
        <v>0</v>
      </c>
      <c r="G97" s="168"/>
      <c r="H97" s="103">
        <f t="shared" si="57"/>
        <v>0</v>
      </c>
      <c r="I97" s="170"/>
      <c r="J97" s="103">
        <f t="shared" si="68"/>
        <v>0</v>
      </c>
      <c r="K97" s="170"/>
      <c r="L97" s="103">
        <f t="shared" si="69"/>
        <v>0</v>
      </c>
      <c r="M97" s="170"/>
      <c r="N97" s="103">
        <f t="shared" si="70"/>
        <v>0</v>
      </c>
      <c r="O97" s="145" t="str">
        <f t="shared" si="73"/>
        <v/>
      </c>
      <c r="P97" s="295" t="str">
        <f>IF(ISBLANK('Item List'!R89),"",'Item List'!R89)</f>
        <v/>
      </c>
      <c r="Q97" s="295" t="str">
        <f>IF(ISBLANK('Item List'!S89),"",'Item List'!S89)</f>
        <v/>
      </c>
      <c r="R97" s="296">
        <f>IF(ISBLANK('Item List'!T89),0,'Item List'!T89)</f>
        <v>0</v>
      </c>
      <c r="S97" s="146">
        <f>IF(ISBLANK('Item List'!U89),0,'Item List'!U89)</f>
        <v>0</v>
      </c>
      <c r="T97" s="146">
        <f t="shared" si="58"/>
        <v>0</v>
      </c>
      <c r="U97" s="170"/>
      <c r="V97" s="103">
        <f t="shared" si="71"/>
        <v>0</v>
      </c>
      <c r="W97" s="170"/>
      <c r="X97" s="103">
        <f t="shared" si="71"/>
        <v>0</v>
      </c>
      <c r="Y97" s="170"/>
      <c r="Z97" s="103">
        <f t="shared" si="59"/>
        <v>0</v>
      </c>
      <c r="AA97" s="170"/>
      <c r="AB97" s="103">
        <f t="shared" si="60"/>
        <v>0</v>
      </c>
      <c r="AC97" s="145" t="str">
        <f t="shared" si="74"/>
        <v/>
      </c>
      <c r="AD97" s="295" t="str">
        <f>IF(ISBLANK('Item List'!AF89),"",'Item List'!AF89)</f>
        <v/>
      </c>
      <c r="AE97" s="295" t="str">
        <f>IF(ISBLANK('Item List'!AG89),"",'Item List'!AG89)</f>
        <v/>
      </c>
      <c r="AF97" s="296">
        <f>IF(ISBLANK('Item List'!AH89),0,'Item List'!AH89)</f>
        <v>0</v>
      </c>
      <c r="AG97" s="146">
        <f>IF(ISBLANK('Item List'!AI89),0,'Item List'!AI89)</f>
        <v>0</v>
      </c>
      <c r="AH97" s="146">
        <f t="shared" si="61"/>
        <v>0</v>
      </c>
      <c r="AI97" s="170"/>
      <c r="AJ97" s="103">
        <f t="shared" si="62"/>
        <v>0</v>
      </c>
      <c r="AK97" s="170"/>
      <c r="AL97" s="103">
        <f t="shared" si="63"/>
        <v>0</v>
      </c>
      <c r="AM97" s="170"/>
      <c r="AN97" s="103">
        <f t="shared" si="64"/>
        <v>0</v>
      </c>
      <c r="AO97" s="170"/>
      <c r="AP97" s="103">
        <f t="shared" si="65"/>
        <v>0</v>
      </c>
      <c r="AQ97" s="170"/>
      <c r="AR97" s="103">
        <f t="shared" si="66"/>
        <v>0</v>
      </c>
      <c r="AS97" s="170"/>
      <c r="AT97" s="103">
        <f t="shared" si="67"/>
        <v>0</v>
      </c>
    </row>
    <row r="98" spans="1:46" ht="24" customHeight="1" x14ac:dyDescent="0.2">
      <c r="A98" s="145" t="str">
        <f t="shared" si="72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56"/>
        <v>0</v>
      </c>
      <c r="G98" s="168"/>
      <c r="H98" s="103">
        <f t="shared" si="57"/>
        <v>0</v>
      </c>
      <c r="I98" s="170"/>
      <c r="J98" s="103">
        <f t="shared" si="68"/>
        <v>0</v>
      </c>
      <c r="K98" s="170"/>
      <c r="L98" s="103">
        <f t="shared" si="69"/>
        <v>0</v>
      </c>
      <c r="M98" s="170"/>
      <c r="N98" s="103">
        <f t="shared" si="70"/>
        <v>0</v>
      </c>
      <c r="O98" s="145" t="str">
        <f t="shared" si="73"/>
        <v/>
      </c>
      <c r="P98" s="295" t="str">
        <f>IF(ISBLANK('Item List'!R90),"",'Item List'!R90)</f>
        <v/>
      </c>
      <c r="Q98" s="295" t="str">
        <f>IF(ISBLANK('Item List'!S90),"",'Item List'!S90)</f>
        <v/>
      </c>
      <c r="R98" s="296">
        <f>IF(ISBLANK('Item List'!T90),0,'Item List'!T90)</f>
        <v>0</v>
      </c>
      <c r="S98" s="146">
        <f>IF(ISBLANK('Item List'!U90),0,'Item List'!U90)</f>
        <v>0</v>
      </c>
      <c r="T98" s="146">
        <f t="shared" si="58"/>
        <v>0</v>
      </c>
      <c r="U98" s="170"/>
      <c r="V98" s="103">
        <f t="shared" si="71"/>
        <v>0</v>
      </c>
      <c r="W98" s="170"/>
      <c r="X98" s="103">
        <f t="shared" si="71"/>
        <v>0</v>
      </c>
      <c r="Y98" s="170"/>
      <c r="Z98" s="103">
        <f t="shared" si="59"/>
        <v>0</v>
      </c>
      <c r="AA98" s="170"/>
      <c r="AB98" s="103">
        <f t="shared" si="60"/>
        <v>0</v>
      </c>
      <c r="AC98" s="145" t="str">
        <f t="shared" si="74"/>
        <v/>
      </c>
      <c r="AD98" s="295" t="str">
        <f>IF(ISBLANK('Item List'!AF90),"",'Item List'!AF90)</f>
        <v/>
      </c>
      <c r="AE98" s="295" t="str">
        <f>IF(ISBLANK('Item List'!AG90),"",'Item List'!AG90)</f>
        <v/>
      </c>
      <c r="AF98" s="296">
        <f>IF(ISBLANK('Item List'!AH90),0,'Item List'!AH90)</f>
        <v>0</v>
      </c>
      <c r="AG98" s="146">
        <f>IF(ISBLANK('Item List'!AI90),0,'Item List'!AI90)</f>
        <v>0</v>
      </c>
      <c r="AH98" s="146">
        <f t="shared" si="61"/>
        <v>0</v>
      </c>
      <c r="AI98" s="170"/>
      <c r="AJ98" s="103">
        <f t="shared" si="62"/>
        <v>0</v>
      </c>
      <c r="AK98" s="170"/>
      <c r="AL98" s="103">
        <f t="shared" si="63"/>
        <v>0</v>
      </c>
      <c r="AM98" s="170"/>
      <c r="AN98" s="103">
        <f t="shared" si="64"/>
        <v>0</v>
      </c>
      <c r="AO98" s="170"/>
      <c r="AP98" s="103">
        <f t="shared" si="65"/>
        <v>0</v>
      </c>
      <c r="AQ98" s="170"/>
      <c r="AR98" s="103">
        <f t="shared" si="66"/>
        <v>0</v>
      </c>
      <c r="AS98" s="170"/>
      <c r="AT98" s="103">
        <f t="shared" si="67"/>
        <v>0</v>
      </c>
    </row>
    <row r="99" spans="1:46" ht="24" customHeight="1" x14ac:dyDescent="0.2">
      <c r="A99" s="145" t="str">
        <f t="shared" si="72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56"/>
        <v>0</v>
      </c>
      <c r="G99" s="168"/>
      <c r="H99" s="103">
        <f t="shared" si="57"/>
        <v>0</v>
      </c>
      <c r="I99" s="170"/>
      <c r="J99" s="103">
        <f t="shared" si="68"/>
        <v>0</v>
      </c>
      <c r="K99" s="170"/>
      <c r="L99" s="103">
        <f t="shared" si="69"/>
        <v>0</v>
      </c>
      <c r="M99" s="170"/>
      <c r="N99" s="103">
        <f t="shared" si="70"/>
        <v>0</v>
      </c>
      <c r="O99" s="145" t="str">
        <f t="shared" si="73"/>
        <v/>
      </c>
      <c r="P99" s="295" t="str">
        <f>IF(ISBLANK('Item List'!R91),"",'Item List'!R91)</f>
        <v/>
      </c>
      <c r="Q99" s="295" t="str">
        <f>IF(ISBLANK('Item List'!S91),"",'Item List'!S91)</f>
        <v/>
      </c>
      <c r="R99" s="296">
        <f>IF(ISBLANK('Item List'!T91),0,'Item List'!T91)</f>
        <v>0</v>
      </c>
      <c r="S99" s="146">
        <f>IF(ISBLANK('Item List'!U91),0,'Item List'!U91)</f>
        <v>0</v>
      </c>
      <c r="T99" s="146">
        <f t="shared" si="58"/>
        <v>0</v>
      </c>
      <c r="U99" s="170"/>
      <c r="V99" s="103">
        <f t="shared" si="71"/>
        <v>0</v>
      </c>
      <c r="W99" s="170"/>
      <c r="X99" s="103">
        <f t="shared" si="71"/>
        <v>0</v>
      </c>
      <c r="Y99" s="170"/>
      <c r="Z99" s="103">
        <f t="shared" si="59"/>
        <v>0</v>
      </c>
      <c r="AA99" s="170"/>
      <c r="AB99" s="103">
        <f t="shared" si="60"/>
        <v>0</v>
      </c>
      <c r="AC99" s="145" t="str">
        <f t="shared" si="74"/>
        <v/>
      </c>
      <c r="AD99" s="295" t="str">
        <f>IF(ISBLANK('Item List'!AF91),"",'Item List'!AF91)</f>
        <v/>
      </c>
      <c r="AE99" s="295" t="str">
        <f>IF(ISBLANK('Item List'!AG91),"",'Item List'!AG91)</f>
        <v/>
      </c>
      <c r="AF99" s="296">
        <f>IF(ISBLANK('Item List'!AH91),0,'Item List'!AH91)</f>
        <v>0</v>
      </c>
      <c r="AG99" s="146">
        <f>IF(ISBLANK('Item List'!AI91),0,'Item List'!AI91)</f>
        <v>0</v>
      </c>
      <c r="AH99" s="146">
        <f t="shared" si="61"/>
        <v>0</v>
      </c>
      <c r="AI99" s="170"/>
      <c r="AJ99" s="103">
        <f t="shared" si="62"/>
        <v>0</v>
      </c>
      <c r="AK99" s="170"/>
      <c r="AL99" s="103">
        <f t="shared" si="63"/>
        <v>0</v>
      </c>
      <c r="AM99" s="170"/>
      <c r="AN99" s="103">
        <f t="shared" si="64"/>
        <v>0</v>
      </c>
      <c r="AO99" s="170"/>
      <c r="AP99" s="103">
        <f t="shared" si="65"/>
        <v>0</v>
      </c>
      <c r="AQ99" s="170"/>
      <c r="AR99" s="103">
        <f t="shared" si="66"/>
        <v>0</v>
      </c>
      <c r="AS99" s="170"/>
      <c r="AT99" s="103">
        <f t="shared" si="67"/>
        <v>0</v>
      </c>
    </row>
    <row r="100" spans="1:46" ht="24" customHeight="1" x14ac:dyDescent="0.2">
      <c r="A100" s="145" t="str">
        <f t="shared" si="72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56"/>
        <v>0</v>
      </c>
      <c r="G100" s="168"/>
      <c r="H100" s="103">
        <f t="shared" si="57"/>
        <v>0</v>
      </c>
      <c r="I100" s="170"/>
      <c r="J100" s="103">
        <f t="shared" si="68"/>
        <v>0</v>
      </c>
      <c r="K100" s="170"/>
      <c r="L100" s="103">
        <f t="shared" si="69"/>
        <v>0</v>
      </c>
      <c r="M100" s="170"/>
      <c r="N100" s="103">
        <f t="shared" si="70"/>
        <v>0</v>
      </c>
      <c r="O100" s="145" t="str">
        <f t="shared" si="73"/>
        <v/>
      </c>
      <c r="P100" s="295" t="str">
        <f>IF(ISBLANK('Item List'!R92),"",'Item List'!R92)</f>
        <v/>
      </c>
      <c r="Q100" s="295" t="str">
        <f>IF(ISBLANK('Item List'!S92),"",'Item List'!S92)</f>
        <v/>
      </c>
      <c r="R100" s="296">
        <f>IF(ISBLANK('Item List'!T92),0,'Item List'!T92)</f>
        <v>0</v>
      </c>
      <c r="S100" s="146">
        <f>IF(ISBLANK('Item List'!U92),0,'Item List'!U92)</f>
        <v>0</v>
      </c>
      <c r="T100" s="146">
        <f t="shared" si="58"/>
        <v>0</v>
      </c>
      <c r="U100" s="170"/>
      <c r="V100" s="103">
        <f t="shared" si="71"/>
        <v>0</v>
      </c>
      <c r="W100" s="170"/>
      <c r="X100" s="103">
        <f t="shared" si="71"/>
        <v>0</v>
      </c>
      <c r="Y100" s="170"/>
      <c r="Z100" s="103">
        <f t="shared" si="59"/>
        <v>0</v>
      </c>
      <c r="AA100" s="170"/>
      <c r="AB100" s="103">
        <f t="shared" si="60"/>
        <v>0</v>
      </c>
      <c r="AC100" s="145" t="str">
        <f t="shared" si="74"/>
        <v/>
      </c>
      <c r="AD100" s="295" t="str">
        <f>IF(ISBLANK('Item List'!AF92),"",'Item List'!AF92)</f>
        <v/>
      </c>
      <c r="AE100" s="295" t="str">
        <f>IF(ISBLANK('Item List'!AG92),"",'Item List'!AG92)</f>
        <v/>
      </c>
      <c r="AF100" s="296">
        <f>IF(ISBLANK('Item List'!AH92),0,'Item List'!AH92)</f>
        <v>0</v>
      </c>
      <c r="AG100" s="146">
        <f>IF(ISBLANK('Item List'!AI92),0,'Item List'!AI92)</f>
        <v>0</v>
      </c>
      <c r="AH100" s="146">
        <f t="shared" si="61"/>
        <v>0</v>
      </c>
      <c r="AI100" s="170"/>
      <c r="AJ100" s="103">
        <f t="shared" si="62"/>
        <v>0</v>
      </c>
      <c r="AK100" s="170"/>
      <c r="AL100" s="103">
        <f t="shared" si="63"/>
        <v>0</v>
      </c>
      <c r="AM100" s="170"/>
      <c r="AN100" s="103">
        <f t="shared" si="64"/>
        <v>0</v>
      </c>
      <c r="AO100" s="170"/>
      <c r="AP100" s="103">
        <f t="shared" si="65"/>
        <v>0</v>
      </c>
      <c r="AQ100" s="170"/>
      <c r="AR100" s="103">
        <f t="shared" si="66"/>
        <v>0</v>
      </c>
      <c r="AS100" s="170"/>
      <c r="AT100" s="103">
        <f t="shared" si="67"/>
        <v>0</v>
      </c>
    </row>
    <row r="101" spans="1:46" ht="24" customHeight="1" x14ac:dyDescent="0.2">
      <c r="A101" s="145" t="str">
        <f t="shared" si="72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56"/>
        <v>0</v>
      </c>
      <c r="G101" s="168"/>
      <c r="H101" s="103">
        <f t="shared" si="57"/>
        <v>0</v>
      </c>
      <c r="I101" s="170"/>
      <c r="J101" s="103">
        <f t="shared" si="68"/>
        <v>0</v>
      </c>
      <c r="K101" s="170"/>
      <c r="L101" s="103">
        <f t="shared" si="69"/>
        <v>0</v>
      </c>
      <c r="M101" s="170"/>
      <c r="N101" s="103">
        <f t="shared" si="70"/>
        <v>0</v>
      </c>
      <c r="O101" s="145" t="str">
        <f t="shared" si="73"/>
        <v/>
      </c>
      <c r="P101" s="295" t="str">
        <f>IF(ISBLANK('Item List'!R93),"",'Item List'!R93)</f>
        <v/>
      </c>
      <c r="Q101" s="295" t="str">
        <f>IF(ISBLANK('Item List'!S93),"",'Item List'!S93)</f>
        <v/>
      </c>
      <c r="R101" s="296">
        <f>IF(ISBLANK('Item List'!T93),0,'Item List'!T93)</f>
        <v>0</v>
      </c>
      <c r="S101" s="146">
        <f>IF(ISBLANK('Item List'!U93),0,'Item List'!U93)</f>
        <v>0</v>
      </c>
      <c r="T101" s="146">
        <f t="shared" si="58"/>
        <v>0</v>
      </c>
      <c r="U101" s="170"/>
      <c r="V101" s="103">
        <f t="shared" si="71"/>
        <v>0</v>
      </c>
      <c r="W101" s="170"/>
      <c r="X101" s="103">
        <f t="shared" si="71"/>
        <v>0</v>
      </c>
      <c r="Y101" s="170"/>
      <c r="Z101" s="103">
        <f t="shared" si="59"/>
        <v>0</v>
      </c>
      <c r="AA101" s="170"/>
      <c r="AB101" s="103">
        <f t="shared" si="60"/>
        <v>0</v>
      </c>
      <c r="AC101" s="145" t="str">
        <f t="shared" si="74"/>
        <v/>
      </c>
      <c r="AD101" s="295" t="str">
        <f>IF(ISBLANK('Item List'!AF93),"",'Item List'!AF93)</f>
        <v/>
      </c>
      <c r="AE101" s="295" t="str">
        <f>IF(ISBLANK('Item List'!AG93),"",'Item List'!AG93)</f>
        <v/>
      </c>
      <c r="AF101" s="296">
        <f>IF(ISBLANK('Item List'!AH93),0,'Item List'!AH93)</f>
        <v>0</v>
      </c>
      <c r="AG101" s="146">
        <f>IF(ISBLANK('Item List'!AI93),0,'Item List'!AI93)</f>
        <v>0</v>
      </c>
      <c r="AH101" s="146">
        <f t="shared" si="61"/>
        <v>0</v>
      </c>
      <c r="AI101" s="170"/>
      <c r="AJ101" s="103">
        <f t="shared" si="62"/>
        <v>0</v>
      </c>
      <c r="AK101" s="170"/>
      <c r="AL101" s="103">
        <f t="shared" si="63"/>
        <v>0</v>
      </c>
      <c r="AM101" s="170"/>
      <c r="AN101" s="103">
        <f t="shared" si="64"/>
        <v>0</v>
      </c>
      <c r="AO101" s="170"/>
      <c r="AP101" s="103">
        <f t="shared" si="65"/>
        <v>0</v>
      </c>
      <c r="AQ101" s="170"/>
      <c r="AR101" s="103">
        <f t="shared" si="66"/>
        <v>0</v>
      </c>
      <c r="AS101" s="170"/>
      <c r="AT101" s="103">
        <f t="shared" si="67"/>
        <v>0</v>
      </c>
    </row>
    <row r="102" spans="1:46" ht="24" customHeight="1" x14ac:dyDescent="0.2">
      <c r="A102" s="145" t="str">
        <f t="shared" si="72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56"/>
        <v>0</v>
      </c>
      <c r="G102" s="168"/>
      <c r="H102" s="103">
        <f t="shared" si="57"/>
        <v>0</v>
      </c>
      <c r="I102" s="170"/>
      <c r="J102" s="103">
        <f t="shared" si="68"/>
        <v>0</v>
      </c>
      <c r="K102" s="170"/>
      <c r="L102" s="103">
        <f t="shared" si="69"/>
        <v>0</v>
      </c>
      <c r="M102" s="170"/>
      <c r="N102" s="103">
        <f t="shared" si="70"/>
        <v>0</v>
      </c>
      <c r="O102" s="145" t="str">
        <f t="shared" si="73"/>
        <v/>
      </c>
      <c r="P102" s="295" t="str">
        <f>IF(ISBLANK('Item List'!R94),"",'Item List'!R94)</f>
        <v/>
      </c>
      <c r="Q102" s="295" t="str">
        <f>IF(ISBLANK('Item List'!S94),"",'Item List'!S94)</f>
        <v/>
      </c>
      <c r="R102" s="296">
        <f>IF(ISBLANK('Item List'!T94),0,'Item List'!T94)</f>
        <v>0</v>
      </c>
      <c r="S102" s="146">
        <f>IF(ISBLANK('Item List'!U94),0,'Item List'!U94)</f>
        <v>0</v>
      </c>
      <c r="T102" s="146">
        <f t="shared" si="58"/>
        <v>0</v>
      </c>
      <c r="U102" s="170"/>
      <c r="V102" s="103">
        <f t="shared" si="71"/>
        <v>0</v>
      </c>
      <c r="W102" s="170"/>
      <c r="X102" s="103">
        <f t="shared" si="71"/>
        <v>0</v>
      </c>
      <c r="Y102" s="170"/>
      <c r="Z102" s="103">
        <f t="shared" si="59"/>
        <v>0</v>
      </c>
      <c r="AA102" s="170"/>
      <c r="AB102" s="103">
        <f t="shared" si="60"/>
        <v>0</v>
      </c>
      <c r="AC102" s="145" t="str">
        <f t="shared" si="74"/>
        <v/>
      </c>
      <c r="AD102" s="295" t="str">
        <f>IF(ISBLANK('Item List'!AF94),"",'Item List'!AF94)</f>
        <v/>
      </c>
      <c r="AE102" s="295" t="str">
        <f>IF(ISBLANK('Item List'!AG94),"",'Item List'!AG94)</f>
        <v/>
      </c>
      <c r="AF102" s="296">
        <f>IF(ISBLANK('Item List'!AH94),0,'Item List'!AH94)</f>
        <v>0</v>
      </c>
      <c r="AG102" s="146">
        <f>IF(ISBLANK('Item List'!AI94),0,'Item List'!AI94)</f>
        <v>0</v>
      </c>
      <c r="AH102" s="146">
        <f t="shared" si="61"/>
        <v>0</v>
      </c>
      <c r="AI102" s="170"/>
      <c r="AJ102" s="103">
        <f t="shared" si="62"/>
        <v>0</v>
      </c>
      <c r="AK102" s="170"/>
      <c r="AL102" s="103">
        <f t="shared" si="63"/>
        <v>0</v>
      </c>
      <c r="AM102" s="170"/>
      <c r="AN102" s="103">
        <f t="shared" si="64"/>
        <v>0</v>
      </c>
      <c r="AO102" s="170"/>
      <c r="AP102" s="103">
        <f t="shared" si="65"/>
        <v>0</v>
      </c>
      <c r="AQ102" s="170"/>
      <c r="AR102" s="103">
        <f t="shared" si="66"/>
        <v>0</v>
      </c>
      <c r="AS102" s="170"/>
      <c r="AT102" s="103">
        <f t="shared" si="67"/>
        <v>0</v>
      </c>
    </row>
    <row r="103" spans="1:46" ht="24" customHeight="1" x14ac:dyDescent="0.2">
      <c r="A103" s="145" t="str">
        <f t="shared" si="72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56"/>
        <v>0</v>
      </c>
      <c r="G103" s="168"/>
      <c r="H103" s="103">
        <f t="shared" si="57"/>
        <v>0</v>
      </c>
      <c r="I103" s="170"/>
      <c r="J103" s="103">
        <f t="shared" si="68"/>
        <v>0</v>
      </c>
      <c r="K103" s="170"/>
      <c r="L103" s="103">
        <f t="shared" si="69"/>
        <v>0</v>
      </c>
      <c r="M103" s="170"/>
      <c r="N103" s="103">
        <f t="shared" si="70"/>
        <v>0</v>
      </c>
      <c r="O103" s="145" t="str">
        <f t="shared" si="73"/>
        <v/>
      </c>
      <c r="P103" s="295" t="str">
        <f>IF(ISBLANK('Item List'!R95),"",'Item List'!R95)</f>
        <v/>
      </c>
      <c r="Q103" s="295" t="str">
        <f>IF(ISBLANK('Item List'!S95),"",'Item List'!S95)</f>
        <v/>
      </c>
      <c r="R103" s="296">
        <f>IF(ISBLANK('Item List'!T95),0,'Item List'!T95)</f>
        <v>0</v>
      </c>
      <c r="S103" s="146">
        <f>IF(ISBLANK('Item List'!U95),0,'Item List'!U95)</f>
        <v>0</v>
      </c>
      <c r="T103" s="146">
        <f t="shared" si="58"/>
        <v>0</v>
      </c>
      <c r="U103" s="170"/>
      <c r="V103" s="103">
        <f t="shared" si="71"/>
        <v>0</v>
      </c>
      <c r="W103" s="170"/>
      <c r="X103" s="103">
        <f t="shared" si="71"/>
        <v>0</v>
      </c>
      <c r="Y103" s="170"/>
      <c r="Z103" s="103">
        <f t="shared" si="59"/>
        <v>0</v>
      </c>
      <c r="AA103" s="170"/>
      <c r="AB103" s="103">
        <f t="shared" si="60"/>
        <v>0</v>
      </c>
      <c r="AC103" s="145" t="str">
        <f t="shared" si="74"/>
        <v/>
      </c>
      <c r="AD103" s="295" t="str">
        <f>IF(ISBLANK('Item List'!AF95),"",'Item List'!AF95)</f>
        <v/>
      </c>
      <c r="AE103" s="295" t="str">
        <f>IF(ISBLANK('Item List'!AG95),"",'Item List'!AG95)</f>
        <v/>
      </c>
      <c r="AF103" s="296">
        <f>IF(ISBLANK('Item List'!AH95),0,'Item List'!AH95)</f>
        <v>0</v>
      </c>
      <c r="AG103" s="146">
        <f>IF(ISBLANK('Item List'!AI95),0,'Item List'!AI95)</f>
        <v>0</v>
      </c>
      <c r="AH103" s="146">
        <f t="shared" si="61"/>
        <v>0</v>
      </c>
      <c r="AI103" s="170"/>
      <c r="AJ103" s="103">
        <f t="shared" si="62"/>
        <v>0</v>
      </c>
      <c r="AK103" s="170"/>
      <c r="AL103" s="103">
        <f t="shared" si="63"/>
        <v>0</v>
      </c>
      <c r="AM103" s="170"/>
      <c r="AN103" s="103">
        <f t="shared" si="64"/>
        <v>0</v>
      </c>
      <c r="AO103" s="170"/>
      <c r="AP103" s="103">
        <f t="shared" si="65"/>
        <v>0</v>
      </c>
      <c r="AQ103" s="170"/>
      <c r="AR103" s="103">
        <f t="shared" si="66"/>
        <v>0</v>
      </c>
      <c r="AS103" s="170"/>
      <c r="AT103" s="103">
        <f t="shared" si="67"/>
        <v>0</v>
      </c>
    </row>
    <row r="104" spans="1:46" ht="24" customHeight="1" x14ac:dyDescent="0.2">
      <c r="A104" s="145" t="str">
        <f t="shared" si="72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56"/>
        <v>0</v>
      </c>
      <c r="G104" s="168"/>
      <c r="H104" s="103">
        <f t="shared" si="57"/>
        <v>0</v>
      </c>
      <c r="I104" s="170"/>
      <c r="J104" s="103">
        <f t="shared" si="68"/>
        <v>0</v>
      </c>
      <c r="K104" s="170"/>
      <c r="L104" s="103">
        <f t="shared" si="69"/>
        <v>0</v>
      </c>
      <c r="M104" s="170"/>
      <c r="N104" s="103">
        <f t="shared" si="70"/>
        <v>0</v>
      </c>
      <c r="O104" s="145" t="str">
        <f t="shared" si="73"/>
        <v/>
      </c>
      <c r="P104" s="295" t="str">
        <f>IF(ISBLANK('Item List'!R96),"",'Item List'!R96)</f>
        <v/>
      </c>
      <c r="Q104" s="295" t="str">
        <f>IF(ISBLANK('Item List'!S96),"",'Item List'!S96)</f>
        <v/>
      </c>
      <c r="R104" s="296">
        <f>IF(ISBLANK('Item List'!T96),0,'Item List'!T96)</f>
        <v>0</v>
      </c>
      <c r="S104" s="146">
        <f>IF(ISBLANK('Item List'!U96),0,'Item List'!U96)</f>
        <v>0</v>
      </c>
      <c r="T104" s="146">
        <f t="shared" si="58"/>
        <v>0</v>
      </c>
      <c r="U104" s="170"/>
      <c r="V104" s="103">
        <f t="shared" si="71"/>
        <v>0</v>
      </c>
      <c r="W104" s="170"/>
      <c r="X104" s="103">
        <f t="shared" si="71"/>
        <v>0</v>
      </c>
      <c r="Y104" s="170"/>
      <c r="Z104" s="103">
        <f t="shared" si="59"/>
        <v>0</v>
      </c>
      <c r="AA104" s="170"/>
      <c r="AB104" s="103">
        <f t="shared" si="60"/>
        <v>0</v>
      </c>
      <c r="AC104" s="145" t="str">
        <f t="shared" si="74"/>
        <v/>
      </c>
      <c r="AD104" s="295" t="str">
        <f>IF(ISBLANK('Item List'!AF96),"",'Item List'!AF96)</f>
        <v/>
      </c>
      <c r="AE104" s="295" t="str">
        <f>IF(ISBLANK('Item List'!AG96),"",'Item List'!AG96)</f>
        <v/>
      </c>
      <c r="AF104" s="296">
        <f>IF(ISBLANK('Item List'!AH96),0,'Item List'!AH96)</f>
        <v>0</v>
      </c>
      <c r="AG104" s="146">
        <f>IF(ISBLANK('Item List'!AI96),0,'Item List'!AI96)</f>
        <v>0</v>
      </c>
      <c r="AH104" s="146">
        <f t="shared" si="61"/>
        <v>0</v>
      </c>
      <c r="AI104" s="170"/>
      <c r="AJ104" s="103">
        <f t="shared" si="62"/>
        <v>0</v>
      </c>
      <c r="AK104" s="170"/>
      <c r="AL104" s="103">
        <f t="shared" si="63"/>
        <v>0</v>
      </c>
      <c r="AM104" s="170"/>
      <c r="AN104" s="103">
        <f t="shared" si="64"/>
        <v>0</v>
      </c>
      <c r="AO104" s="170"/>
      <c r="AP104" s="103">
        <f t="shared" si="65"/>
        <v>0</v>
      </c>
      <c r="AQ104" s="170"/>
      <c r="AR104" s="103">
        <f t="shared" si="66"/>
        <v>0</v>
      </c>
      <c r="AS104" s="170"/>
      <c r="AT104" s="103">
        <f t="shared" si="67"/>
        <v>0</v>
      </c>
    </row>
    <row r="105" spans="1:46" ht="24" customHeight="1" x14ac:dyDescent="0.2">
      <c r="A105" s="145" t="str">
        <f t="shared" si="72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56"/>
        <v>0</v>
      </c>
      <c r="G105" s="168"/>
      <c r="H105" s="103">
        <f t="shared" si="57"/>
        <v>0</v>
      </c>
      <c r="I105" s="170"/>
      <c r="J105" s="103">
        <f t="shared" si="68"/>
        <v>0</v>
      </c>
      <c r="K105" s="170"/>
      <c r="L105" s="103">
        <f t="shared" si="69"/>
        <v>0</v>
      </c>
      <c r="M105" s="170"/>
      <c r="N105" s="103">
        <f t="shared" si="70"/>
        <v>0</v>
      </c>
      <c r="O105" s="145" t="str">
        <f t="shared" si="73"/>
        <v/>
      </c>
      <c r="P105" s="295" t="str">
        <f>IF(ISBLANK('Item List'!R97),"",'Item List'!R97)</f>
        <v/>
      </c>
      <c r="Q105" s="295" t="str">
        <f>IF(ISBLANK('Item List'!S97),"",'Item List'!S97)</f>
        <v/>
      </c>
      <c r="R105" s="296">
        <f>IF(ISBLANK('Item List'!T97),0,'Item List'!T97)</f>
        <v>0</v>
      </c>
      <c r="S105" s="146">
        <f>IF(ISBLANK('Item List'!U97),0,'Item List'!U97)</f>
        <v>0</v>
      </c>
      <c r="T105" s="146">
        <f t="shared" si="58"/>
        <v>0</v>
      </c>
      <c r="U105" s="170"/>
      <c r="V105" s="103">
        <f t="shared" si="71"/>
        <v>0</v>
      </c>
      <c r="W105" s="170"/>
      <c r="X105" s="103">
        <f t="shared" si="71"/>
        <v>0</v>
      </c>
      <c r="Y105" s="170"/>
      <c r="Z105" s="103">
        <f t="shared" si="59"/>
        <v>0</v>
      </c>
      <c r="AA105" s="170"/>
      <c r="AB105" s="103">
        <f t="shared" si="60"/>
        <v>0</v>
      </c>
      <c r="AC105" s="145" t="str">
        <f t="shared" si="74"/>
        <v/>
      </c>
      <c r="AD105" s="295" t="str">
        <f>IF(ISBLANK('Item List'!AF97),"",'Item List'!AF97)</f>
        <v/>
      </c>
      <c r="AE105" s="295" t="str">
        <f>IF(ISBLANK('Item List'!AG97),"",'Item List'!AG97)</f>
        <v/>
      </c>
      <c r="AF105" s="296">
        <f>IF(ISBLANK('Item List'!AH97),0,'Item List'!AH97)</f>
        <v>0</v>
      </c>
      <c r="AG105" s="146">
        <f>IF(ISBLANK('Item List'!AI97),0,'Item List'!AI97)</f>
        <v>0</v>
      </c>
      <c r="AH105" s="146">
        <f t="shared" si="61"/>
        <v>0</v>
      </c>
      <c r="AI105" s="170"/>
      <c r="AJ105" s="103">
        <f t="shared" si="62"/>
        <v>0</v>
      </c>
      <c r="AK105" s="170"/>
      <c r="AL105" s="103">
        <f t="shared" si="63"/>
        <v>0</v>
      </c>
      <c r="AM105" s="170"/>
      <c r="AN105" s="103">
        <f t="shared" si="64"/>
        <v>0</v>
      </c>
      <c r="AO105" s="170"/>
      <c r="AP105" s="103">
        <f t="shared" si="65"/>
        <v>0</v>
      </c>
      <c r="AQ105" s="170"/>
      <c r="AR105" s="103">
        <f t="shared" si="66"/>
        <v>0</v>
      </c>
      <c r="AS105" s="170"/>
      <c r="AT105" s="103">
        <f t="shared" si="67"/>
        <v>0</v>
      </c>
    </row>
    <row r="106" spans="1:46" ht="24" customHeight="1" x14ac:dyDescent="0.2">
      <c r="A106" s="145" t="str">
        <f t="shared" si="72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56"/>
        <v>0</v>
      </c>
      <c r="G106" s="168"/>
      <c r="H106" s="103">
        <f t="shared" si="57"/>
        <v>0</v>
      </c>
      <c r="I106" s="170"/>
      <c r="J106" s="103">
        <f t="shared" si="68"/>
        <v>0</v>
      </c>
      <c r="K106" s="170"/>
      <c r="L106" s="103">
        <f t="shared" si="69"/>
        <v>0</v>
      </c>
      <c r="M106" s="170"/>
      <c r="N106" s="103">
        <f t="shared" si="70"/>
        <v>0</v>
      </c>
      <c r="O106" s="145" t="str">
        <f t="shared" si="73"/>
        <v/>
      </c>
      <c r="P106" s="295" t="str">
        <f>IF(ISBLANK('Item List'!R98),"",'Item List'!R98)</f>
        <v/>
      </c>
      <c r="Q106" s="295" t="str">
        <f>IF(ISBLANK('Item List'!S98),"",'Item List'!S98)</f>
        <v/>
      </c>
      <c r="R106" s="296">
        <f>IF(ISBLANK('Item List'!T98),0,'Item List'!T98)</f>
        <v>0</v>
      </c>
      <c r="S106" s="146">
        <f>IF(ISBLANK('Item List'!U98),0,'Item List'!U98)</f>
        <v>0</v>
      </c>
      <c r="T106" s="146">
        <f t="shared" si="58"/>
        <v>0</v>
      </c>
      <c r="U106" s="170"/>
      <c r="V106" s="103">
        <f t="shared" si="71"/>
        <v>0</v>
      </c>
      <c r="W106" s="170"/>
      <c r="X106" s="103">
        <f t="shared" si="71"/>
        <v>0</v>
      </c>
      <c r="Y106" s="170"/>
      <c r="Z106" s="103">
        <f t="shared" si="59"/>
        <v>0</v>
      </c>
      <c r="AA106" s="170"/>
      <c r="AB106" s="103">
        <f t="shared" si="60"/>
        <v>0</v>
      </c>
      <c r="AC106" s="145" t="str">
        <f t="shared" si="74"/>
        <v/>
      </c>
      <c r="AD106" s="295" t="str">
        <f>IF(ISBLANK('Item List'!AF98),"",'Item List'!AF98)</f>
        <v/>
      </c>
      <c r="AE106" s="295" t="str">
        <f>IF(ISBLANK('Item List'!AG98),"",'Item List'!AG98)</f>
        <v/>
      </c>
      <c r="AF106" s="296">
        <f>IF(ISBLANK('Item List'!AH98),0,'Item List'!AH98)</f>
        <v>0</v>
      </c>
      <c r="AG106" s="146">
        <f>IF(ISBLANK('Item List'!AI98),0,'Item List'!AI98)</f>
        <v>0</v>
      </c>
      <c r="AH106" s="146">
        <f t="shared" si="61"/>
        <v>0</v>
      </c>
      <c r="AI106" s="170"/>
      <c r="AJ106" s="103">
        <f t="shared" si="62"/>
        <v>0</v>
      </c>
      <c r="AK106" s="170"/>
      <c r="AL106" s="103">
        <f t="shared" si="63"/>
        <v>0</v>
      </c>
      <c r="AM106" s="170"/>
      <c r="AN106" s="103">
        <f t="shared" si="64"/>
        <v>0</v>
      </c>
      <c r="AO106" s="170"/>
      <c r="AP106" s="103">
        <f t="shared" si="65"/>
        <v>0</v>
      </c>
      <c r="AQ106" s="170"/>
      <c r="AR106" s="103">
        <f t="shared" si="66"/>
        <v>0</v>
      </c>
      <c r="AS106" s="170"/>
      <c r="AT106" s="103">
        <f t="shared" si="67"/>
        <v>0</v>
      </c>
    </row>
    <row r="107" spans="1:46" ht="24" customHeight="1" thickBot="1" x14ac:dyDescent="0.25">
      <c r="A107" s="145" t="str">
        <f t="shared" si="72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56"/>
        <v>0</v>
      </c>
      <c r="G107" s="168"/>
      <c r="H107" s="103">
        <f t="shared" si="57"/>
        <v>0</v>
      </c>
      <c r="I107" s="170"/>
      <c r="J107" s="103">
        <f t="shared" si="68"/>
        <v>0</v>
      </c>
      <c r="K107" s="170"/>
      <c r="L107" s="103">
        <f t="shared" si="69"/>
        <v>0</v>
      </c>
      <c r="M107" s="170"/>
      <c r="N107" s="103">
        <f t="shared" si="70"/>
        <v>0</v>
      </c>
      <c r="O107" s="145" t="str">
        <f t="shared" si="73"/>
        <v/>
      </c>
      <c r="P107" s="295" t="str">
        <f>IF(ISBLANK('Item List'!R99),"",'Item List'!R99)</f>
        <v/>
      </c>
      <c r="Q107" s="295" t="str">
        <f>IF(ISBLANK('Item List'!S99),"",'Item List'!S99)</f>
        <v/>
      </c>
      <c r="R107" s="296">
        <f>IF(ISBLANK('Item List'!T99),0,'Item List'!T99)</f>
        <v>0</v>
      </c>
      <c r="S107" s="146">
        <f>IF(ISBLANK('Item List'!U99),0,'Item List'!U99)</f>
        <v>0</v>
      </c>
      <c r="T107" s="146">
        <f t="shared" si="58"/>
        <v>0</v>
      </c>
      <c r="U107" s="170"/>
      <c r="V107" s="103">
        <f t="shared" si="71"/>
        <v>0</v>
      </c>
      <c r="W107" s="170"/>
      <c r="X107" s="103">
        <f t="shared" si="71"/>
        <v>0</v>
      </c>
      <c r="Y107" s="170"/>
      <c r="Z107" s="103">
        <f t="shared" si="59"/>
        <v>0</v>
      </c>
      <c r="AA107" s="170"/>
      <c r="AB107" s="103">
        <f t="shared" si="60"/>
        <v>0</v>
      </c>
      <c r="AC107" s="145" t="str">
        <f t="shared" si="74"/>
        <v/>
      </c>
      <c r="AD107" s="295" t="str">
        <f>IF(ISBLANK('Item List'!AF99),"",'Item List'!AF99)</f>
        <v/>
      </c>
      <c r="AE107" s="295" t="str">
        <f>IF(ISBLANK('Item List'!AG99),"",'Item List'!AG99)</f>
        <v/>
      </c>
      <c r="AF107" s="296">
        <f>IF(ISBLANK('Item List'!AH99),0,'Item List'!AH99)</f>
        <v>0</v>
      </c>
      <c r="AG107" s="146">
        <f>IF(ISBLANK('Item List'!AI99),0,'Item List'!AI99)</f>
        <v>0</v>
      </c>
      <c r="AH107" s="146">
        <f t="shared" si="61"/>
        <v>0</v>
      </c>
      <c r="AI107" s="170"/>
      <c r="AJ107" s="103">
        <f t="shared" si="62"/>
        <v>0</v>
      </c>
      <c r="AK107" s="170"/>
      <c r="AL107" s="103">
        <f t="shared" si="63"/>
        <v>0</v>
      </c>
      <c r="AM107" s="170"/>
      <c r="AN107" s="103">
        <f t="shared" si="64"/>
        <v>0</v>
      </c>
      <c r="AO107" s="170"/>
      <c r="AP107" s="103">
        <f t="shared" si="65"/>
        <v>0</v>
      </c>
      <c r="AQ107" s="170"/>
      <c r="AR107" s="103">
        <f t="shared" si="66"/>
        <v>0</v>
      </c>
      <c r="AS107" s="170"/>
      <c r="AT107" s="103">
        <f t="shared" si="67"/>
        <v>0</v>
      </c>
    </row>
    <row r="108" spans="1:46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47"/>
      <c r="P108" s="157" t="s">
        <v>90</v>
      </c>
      <c r="Q108" s="148" t="str">
        <f>IF(NOT(ISNUMBER(O110)),"Total","Sub")</f>
        <v>Total</v>
      </c>
      <c r="R108" s="297"/>
      <c r="S108" s="149" t="s">
        <v>8</v>
      </c>
      <c r="T108" s="150" t="str">
        <f>IF(SUM(T84:T107)=0,"",SUM(T84:T107)+T82)</f>
        <v/>
      </c>
      <c r="U108" s="110"/>
      <c r="V108" s="104" t="str">
        <f>IF(SUM(V84:V107)=0,"",SUM(V84:V107)+V82)</f>
        <v/>
      </c>
      <c r="W108" s="110"/>
      <c r="X108" s="104" t="str">
        <f>IF(SUM(X84:X107)=0,"",SUM(X84:X107)+X82)</f>
        <v/>
      </c>
      <c r="Y108" s="110"/>
      <c r="Z108" s="104" t="str">
        <f>IF(SUM(Z84:Z107)=0,"",SUM(Z84:Z107)+Z82)</f>
        <v/>
      </c>
      <c r="AA108" s="110"/>
      <c r="AB108" s="104" t="str">
        <f>IF(SUM(AB84:AB107)=0,"",SUM(AB84:AB107)+AB82)</f>
        <v/>
      </c>
      <c r="AC108" s="147"/>
      <c r="AD108" s="157" t="s">
        <v>90</v>
      </c>
      <c r="AE108" s="148" t="str">
        <f>IF(NOT(ISNUMBER(AC110)),"Total","Sub")</f>
        <v>Total</v>
      </c>
      <c r="AF108" s="297"/>
      <c r="AG108" s="149" t="s">
        <v>8</v>
      </c>
      <c r="AH108" s="150" t="str">
        <f>IF(SUM(AH84:AH107)=0,"",SUM(AH84:AH107)+AH82)</f>
        <v/>
      </c>
      <c r="AI108" s="110"/>
      <c r="AJ108" s="104" t="str">
        <f>IF(SUM(AJ84:AJ107)=0,"",SUM(AJ84:AJ107)+AJ82)</f>
        <v/>
      </c>
      <c r="AK108" s="110"/>
      <c r="AL108" s="104" t="str">
        <f>IF(SUM(AL84:AL107)=0,"",SUM(AL84:AL107)+AL82)</f>
        <v/>
      </c>
      <c r="AM108" s="110"/>
      <c r="AN108" s="104" t="str">
        <f>IF(SUM(AN84:AN107)=0,"",SUM(AN84:AN107)+AN82)</f>
        <v/>
      </c>
      <c r="AO108" s="110"/>
      <c r="AP108" s="104" t="str">
        <f>IF(SUM(AP84:AP107)=0,"",SUM(AP84:AP107)+AP82)</f>
        <v/>
      </c>
      <c r="AQ108" s="110"/>
      <c r="AR108" s="104" t="str">
        <f>IF(SUM(AR84:AR107)=0,"",SUM(AR84:AR107)+AR82)</f>
        <v/>
      </c>
      <c r="AS108" s="110"/>
      <c r="AT108" s="104" t="str">
        <f>IF(SUM(AT84:AT107)=0,"",SUM(AT84:AT107)+AT82)</f>
        <v/>
      </c>
    </row>
    <row r="109" spans="1:46" ht="10.5" customHeight="1" thickBot="1" x14ac:dyDescent="0.25">
      <c r="A109" s="151"/>
      <c r="B109" s="152" t="str">
        <f>CONCATENATE("Award to"&amp;" "&amp;$G$1)</f>
        <v>Award to Copenhaver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51"/>
      <c r="P109" s="152" t="str">
        <f>CONCATENATE("Award to"&amp;" "&amp;$G$1)</f>
        <v>Award to Copenhaver Construction</v>
      </c>
      <c r="Q109" s="153" t="str">
        <f>IF(NOT(ISNUMBER(O110)),"Bid","Total")</f>
        <v>Bid</v>
      </c>
      <c r="R109" s="154"/>
      <c r="S109" s="155" t="s">
        <v>9</v>
      </c>
      <c r="T109" s="156" t="str">
        <f>IF(SUM(T84:T107)=0,"",SUM($D84*S84,$D85*S85,$D86*S86,$D87*S87,$D88*S88,$D89*S89,$D90*S90,$D91*S91,$D92*S92,$D93*S93,$D94*S94,$D95*S95,$D96*S96,$D97*S97,$D98*S98,$D99*S99,$D100*S100,$D101*S101,$D102*S102,$D103*S103,$D104*S104,$D105*S105,$D106*S106,$D107*S107,T83))</f>
        <v/>
      </c>
      <c r="U109" s="109"/>
      <c r="V109" s="10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9"/>
      <c r="X109" s="105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9"/>
      <c r="Z109" s="105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9"/>
      <c r="AB109" s="105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51"/>
      <c r="AD109" s="152" t="str">
        <f>CONCATENATE("Award to"&amp;" "&amp;$G$1)</f>
        <v>Award to Copenhaver Construction</v>
      </c>
      <c r="AE109" s="153" t="str">
        <f>IF(NOT(ISNUMBER(AC110)),"Bid","Total")</f>
        <v>Bid</v>
      </c>
      <c r="AF109" s="154"/>
      <c r="AG109" s="155" t="s">
        <v>9</v>
      </c>
      <c r="AH109" s="156" t="str">
        <f>IF(SUM(AH84:AH107)=0,"",SUM($D84*AG84,$D85*AG85,$D86*AG86,$D87*AG87,$D88*AG88,$D89*AG89,$D90*AG90,$D91*AG91,$D92*AG92,$D93*AG93,$D94*AG94,$D95*AG95,$D96*AG96,$D97*AG97,$D98*AG98,$D99*AG99,$D100*AG100,$D101*AG101,$D102*AG102,$D103*AG103,$D104*AG104,$D105*AG105,$D106*AG106,$D107*AG107,AH83))</f>
        <v/>
      </c>
      <c r="AI109" s="109"/>
      <c r="AJ109" s="10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9"/>
      <c r="AL109" s="105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9"/>
      <c r="AN109" s="105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9"/>
      <c r="AP109" s="105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9"/>
      <c r="AR109" s="105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9"/>
      <c r="AT109" s="105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</row>
  </sheetData>
  <sheetProtection sheet="1" objects="1" scenarios="1"/>
  <mergeCells count="12">
    <mergeCell ref="S1:T3"/>
    <mergeCell ref="AG1:AH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</mergeCells>
  <phoneticPr fontId="5" type="noConversion"/>
  <printOptions horizontalCentered="1" verticalCentered="1"/>
  <pageMargins left="0.25" right="0.25" top="0.25" bottom="0.24" header="0" footer="0"/>
  <pageSetup scale="82" orientation="landscape" blackAndWhite="1" r:id="rId1"/>
  <headerFooter alignWithMargins="0"/>
  <colBreaks count="2" manualBreakCount="2">
    <brk id="14" max="37" man="1"/>
    <brk id="28" max="3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A3" sqref="A3"/>
    </sheetView>
  </sheetViews>
  <sheetFormatPr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Project Name: Main Street Streetscape</v>
      </c>
      <c r="B3" s="356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TRAFFIC CONTROL AND PROTECTION, SPECIAL</v>
      </c>
      <c r="C5" s="145" t="str">
        <f>'Tabulation of Bids'!C6</f>
        <v>LSUM</v>
      </c>
      <c r="D5" s="3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DEBRIS REMOVAL</v>
      </c>
      <c r="C6" s="145" t="str">
        <f>'Tabulation of Bids'!C7</f>
        <v>LSUM</v>
      </c>
      <c r="D6" s="3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GEOCOMPOSITE WALL DRAIN</v>
      </c>
      <c r="C7" s="145" t="str">
        <f>'Tabulation of Bids'!C8</f>
        <v>SQ YD</v>
      </c>
      <c r="D7" s="345">
        <f>'Tabulation of Bids'!D8</f>
        <v>37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MASONRY WALL CONSTRUCTION</v>
      </c>
      <c r="C8" s="145" t="str">
        <f>'Tabulation of Bids'!C9</f>
        <v>SQ FT</v>
      </c>
      <c r="D8" s="345">
        <f>'Tabulation of Bids'!D9</f>
        <v>270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CA-7 DRAINAGE STONE</v>
      </c>
      <c r="C9" s="145" t="str">
        <f>'Tabulation of Bids'!C10</f>
        <v>TON</v>
      </c>
      <c r="D9" s="345">
        <f>'Tabulation of Bids'!D10</f>
        <v>210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FILTER FABRIC</v>
      </c>
      <c r="C10" s="145" t="str">
        <f>'Tabulation of Bids'!C11</f>
        <v>SQ YD</v>
      </c>
      <c r="D10" s="345">
        <f>'Tabulation of Bids'!D11</f>
        <v>42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INLET AND PIPE PROTECTION</v>
      </c>
      <c r="C11" s="145" t="str">
        <f>'Tabulation of Bids'!C12</f>
        <v>EACH</v>
      </c>
      <c r="D11" s="345">
        <f>'Tabulation of Bids'!D12</f>
        <v>2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ADJUST WATER VALVE</v>
      </c>
      <c r="C12" s="145" t="str">
        <f>'Tabulation of Bids'!C13</f>
        <v>EACH</v>
      </c>
      <c r="D12" s="345">
        <f>'Tabulation of Bids'!D13</f>
        <v>4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PORTLAND CEMENT CONCRETE SIDEWALK, 5-INCH</v>
      </c>
      <c r="C13" s="145" t="str">
        <f>'Tabulation of Bids'!C14</f>
        <v>SQ FT</v>
      </c>
      <c r="D13" s="345">
        <f>'Tabulation of Bids'!D14</f>
        <v>9284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AGGREGATE BASE COURSE, TYPE B 4"</v>
      </c>
      <c r="C14" s="145" t="str">
        <f>'Tabulation of Bids'!C15</f>
        <v>SQ YD</v>
      </c>
      <c r="D14" s="345">
        <f>'Tabulation of Bids'!D15</f>
        <v>1178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DETECTABLE WARNINGS</v>
      </c>
      <c r="C15" s="145" t="str">
        <f>'Tabulation of Bids'!C16</f>
        <v>SQ FT</v>
      </c>
      <c r="D15" s="345">
        <f>'Tabulation of Bids'!D16</f>
        <v>20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COMBINATION CURB AND GUTTER REMOVAL</v>
      </c>
      <c r="C16" s="145" t="str">
        <f>'Tabulation of Bids'!C17</f>
        <v>FT</v>
      </c>
      <c r="D16" s="345">
        <f>'Tabulation of Bids'!D17</f>
        <v>80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PLANTER CURB</v>
      </c>
      <c r="C17" s="145" t="str">
        <f>'Tabulation of Bids'!C18</f>
        <v>EACH</v>
      </c>
      <c r="D17" s="345">
        <f>'Tabulation of Bids'!D18</f>
        <v>10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SIDEWALK REMOVAL</v>
      </c>
      <c r="C18" s="145" t="str">
        <f>'Tabulation of Bids'!C19</f>
        <v>SQ FT</v>
      </c>
      <c r="D18" s="345">
        <f>'Tabulation of Bids'!D19</f>
        <v>9343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COMBINATION CONCRETE CURB AND GUTTER, TYPE M-6.18 (MODIFIED)</v>
      </c>
      <c r="C19" s="145" t="str">
        <f>'Tabulation of Bids'!C20</f>
        <v>FT</v>
      </c>
      <c r="D19" s="345">
        <f>'Tabulation of Bids'!D20</f>
        <v>80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REMOVING AND RESETTING STREET SIGNS</v>
      </c>
      <c r="C20" s="145" t="str">
        <f>'Tabulation of Bids'!C21</f>
        <v>EACH</v>
      </c>
      <c r="D20" s="345">
        <f>'Tabulation of Bids'!D21</f>
        <v>1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TUBULAR STEEL SIGN SUPPORT</v>
      </c>
      <c r="C21" s="145" t="str">
        <f>'Tabulation of Bids'!C22</f>
        <v>FT</v>
      </c>
      <c r="D21" s="345">
        <f>'Tabulation of Bids'!D22</f>
        <v>160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SIGN PANEL, TYPE 1</v>
      </c>
      <c r="C22" s="145" t="str">
        <f>'Tabulation of Bids'!C23</f>
        <v>SQ FT</v>
      </c>
      <c r="D22" s="345">
        <f>'Tabulation of Bids'!D23</f>
        <v>44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TREE AND GRATE REMOVAL</v>
      </c>
      <c r="C23" s="145" t="str">
        <f>'Tabulation of Bids'!C24</f>
        <v>EACH</v>
      </c>
      <c r="D23" s="345">
        <f>'Tabulation of Bids'!D24</f>
        <v>7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REMOVE AND RELOCATE TRASH RECEPTACLE</v>
      </c>
      <c r="C24" s="145" t="str">
        <f>'Tabulation of Bids'!C25</f>
        <v>EACH</v>
      </c>
      <c r="D24" s="345">
        <f>'Tabulation of Bids'!D25</f>
        <v>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REMOVE AND RELOCATE PARK BENCH</v>
      </c>
      <c r="C25" s="145" t="str">
        <f>'Tabulation of Bids'!C26</f>
        <v>EACH</v>
      </c>
      <c r="D25" s="345">
        <f>'Tabulation of Bids'!D26</f>
        <v>1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STAMPED, COLORED PORTLAND CEMENT CONCRETE SIDEWALK, 5 INCH</v>
      </c>
      <c r="C26" s="145" t="str">
        <f>'Tabulation of Bids'!C27</f>
        <v>SQ FT</v>
      </c>
      <c r="D26" s="345">
        <f>'Tabulation of Bids'!D27</f>
        <v>1315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GINKO BILOBA / MAIDENHAIR TREE, 2.5" CALIPER</v>
      </c>
      <c r="C27" s="145" t="str">
        <f>'Tabulation of Bids'!C28</f>
        <v>EACH</v>
      </c>
      <c r="D27" s="345">
        <f>'Tabulation of Bids'!D28</f>
        <v>8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ULMUS X 'FRONTIER' / FRONTIER ELM, 2.5" CALIPER</v>
      </c>
      <c r="C28" s="145" t="str">
        <f>'Tabulation of Bids'!C29</f>
        <v>EACH</v>
      </c>
      <c r="D28" s="345">
        <f>'Tabulation of Bids'!D29</f>
        <v>2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PERENNIALS, #1 CONTAINER</v>
      </c>
      <c r="C31" s="145" t="str">
        <f>'Tabulation of Bids'!C32</f>
        <v>EACH</v>
      </c>
      <c r="D31" s="145">
        <f>'Tabulation of Bids'!D32</f>
        <v>160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GRASSES, #1 CONTAINER</v>
      </c>
      <c r="C32" s="145" t="str">
        <f>'Tabulation of Bids'!C33</f>
        <v>EACH</v>
      </c>
      <c r="D32" s="145">
        <f>'Tabulation of Bids'!D33</f>
        <v>20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CONSTRUCTION LAYOUT STAKES</v>
      </c>
      <c r="C33" s="145" t="str">
        <f>'Tabulation of Bids'!C34</f>
        <v>LSUM</v>
      </c>
      <c r="D33" s="145">
        <f>'Tabulation of Bids'!D34</f>
        <v>1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MOBILIZATION</v>
      </c>
      <c r="C34" s="145" t="str">
        <f>'Tabulation of Bids'!C35</f>
        <v>LSUM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UNDERGROUND CONDUIT, GALVANIZED STEEL, 4" DIA.</v>
      </c>
      <c r="C35" s="145" t="str">
        <f>'Tabulation of Bids'!C36</f>
        <v>FOOT</v>
      </c>
      <c r="D35" s="145">
        <f>'Tabulation of Bids'!D36</f>
        <v>117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 xml:space="preserve">UNIT DUCT , 600V, 4-1C NO. 4, 1/C NO. 6 GROUND (XLP-TYPE USE),1 1/2" DIA. POLYETHYENE </v>
      </c>
      <c r="C36" s="145" t="str">
        <f>'Tabulation of Bids'!C37</f>
        <v>FOOT</v>
      </c>
      <c r="D36" s="145">
        <f>'Tabulation of Bids'!D37</f>
        <v>703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ELECTRIC CABLE IN CONDUIT, 600V (XLP-TYPE USE) 1/C NO. 6</v>
      </c>
      <c r="C37" s="145" t="str">
        <f>'Tabulation of Bids'!C38</f>
        <v>FOOT</v>
      </c>
      <c r="D37" s="145">
        <f>'Tabulation of Bids'!D38</f>
        <v>275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ELECTRIC CABLE IN CONDUIT, 600V (XLP-TYPE USE) 1/C NO. 4</v>
      </c>
      <c r="C38" s="145" t="str">
        <f>'Tabulation of Bids'!C39</f>
        <v>FOOT</v>
      </c>
      <c r="D38" s="145">
        <f>'Tabulation of Bids'!D39</f>
        <v>1925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LIGHT POLE FOUNDATION, 24" DIAMETER</v>
      </c>
      <c r="C39" s="145" t="str">
        <f>'Tabulation of Bids'!C40</f>
        <v>FOOT</v>
      </c>
      <c r="D39" s="145">
        <f>'Tabulation of Bids'!D40</f>
        <v>140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REMOVAL OF LIGHTING UNIT, SALVAGE</v>
      </c>
      <c r="C40" s="145" t="str">
        <f>'Tabulation of Bids'!C41</f>
        <v>EACH</v>
      </c>
      <c r="D40" s="145">
        <f>'Tabulation of Bids'!D41</f>
        <v>5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REMOVAL OF POLE FOUNDATION</v>
      </c>
      <c r="C41" s="145" t="str">
        <f>'Tabulation of Bids'!C42</f>
        <v>EACH</v>
      </c>
      <c r="D41" s="145">
        <f>'Tabulation of Bids'!D42</f>
        <v>5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REMOVE EXISTING HANDHOLE</v>
      </c>
      <c r="C42" s="145" t="str">
        <f>'Tabulation of Bids'!C43</f>
        <v>EACH</v>
      </c>
      <c r="D42" s="145">
        <f>'Tabulation of Bids'!D43</f>
        <v>5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DRILL EXISTING HANDHOLE</v>
      </c>
      <c r="C43" s="145" t="str">
        <f>'Tabulation of Bids'!C44</f>
        <v>EACH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LUMINAIRE, LED, SPECIAL</v>
      </c>
      <c r="C44" s="145" t="str">
        <f>'Tabulation of Bids'!C45</f>
        <v>EACH</v>
      </c>
      <c r="D44" s="145">
        <f>'Tabulation of Bids'!D45</f>
        <v>14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LIGHT POLE , SPECIAL TYPE A</v>
      </c>
      <c r="C45" s="145" t="str">
        <f>'Tabulation of Bids'!C46</f>
        <v>EACH</v>
      </c>
      <c r="D45" s="145">
        <f>'Tabulation of Bids'!D46</f>
        <v>4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LIGHT POLE, SPECIAL TYPE B</v>
      </c>
      <c r="C46" s="145" t="str">
        <f>'Tabulation of Bids'!C47</f>
        <v>EACH</v>
      </c>
      <c r="D46" s="145">
        <f>'Tabulation of Bids'!D47</f>
        <v>10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MAINTENENACE OF LIGHTING SYSTEM</v>
      </c>
      <c r="C47" s="145" t="str">
        <f>'Tabulation of Bids'!C48</f>
        <v>CAL MO</v>
      </c>
      <c r="D47" s="145">
        <f>'Tabulation of Bids'!D48</f>
        <v>3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D4" sqref="D4:F4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3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8"/>
    </row>
    <row r="2" spans="1:6" s="98" customFormat="1" ht="15.75" customHeight="1" x14ac:dyDescent="0.2">
      <c r="A2" s="123"/>
      <c r="B2" s="124"/>
      <c r="C2" s="125" t="s">
        <v>13</v>
      </c>
      <c r="D2" s="116"/>
      <c r="E2" s="378"/>
      <c r="F2" s="379"/>
    </row>
    <row r="3" spans="1:6" s="98" customFormat="1" ht="15.75" customHeight="1" x14ac:dyDescent="0.2">
      <c r="A3" s="123"/>
      <c r="B3" s="126"/>
      <c r="C3" s="125" t="s">
        <v>14</v>
      </c>
      <c r="D3" s="380" t="s">
        <v>15</v>
      </c>
      <c r="E3" s="380"/>
      <c r="F3" s="381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6" t="str">
        <f>'Tabulation of Bids'!$A$3</f>
        <v>Project Name: Main Street Streetscape</v>
      </c>
      <c r="E4" s="376"/>
      <c r="F4" s="377"/>
    </row>
    <row r="5" spans="1:6" s="101" customFormat="1" ht="12" customHeight="1" x14ac:dyDescent="0.2">
      <c r="A5" s="329" t="s">
        <v>18</v>
      </c>
      <c r="B5" s="329"/>
      <c r="C5" s="329"/>
      <c r="D5" s="329"/>
      <c r="E5" s="329"/>
      <c r="F5" s="330"/>
    </row>
    <row r="6" spans="1:6" s="101" customFormat="1" ht="12" customHeight="1" x14ac:dyDescent="0.2">
      <c r="A6" s="171"/>
      <c r="B6" s="108"/>
      <c r="C6" s="108"/>
      <c r="D6" s="108"/>
      <c r="E6" s="108"/>
      <c r="F6" s="331"/>
    </row>
    <row r="7" spans="1:6" s="101" customFormat="1" ht="12" customHeight="1" x14ac:dyDescent="0.2">
      <c r="A7" s="171"/>
      <c r="B7" s="108"/>
      <c r="C7" s="108"/>
      <c r="D7" s="108"/>
      <c r="E7" s="108"/>
      <c r="F7" s="331"/>
    </row>
    <row r="8" spans="1:6" s="101" customFormat="1" ht="12" customHeight="1" x14ac:dyDescent="0.2">
      <c r="A8" s="171"/>
      <c r="B8" s="108"/>
      <c r="C8" s="108"/>
      <c r="D8" s="108"/>
      <c r="E8" s="108"/>
      <c r="F8" s="331"/>
    </row>
    <row r="9" spans="1:6" s="101" customFormat="1" ht="12" customHeight="1" x14ac:dyDescent="0.2">
      <c r="A9" s="171"/>
      <c r="B9" s="108"/>
      <c r="C9" s="108"/>
      <c r="D9" s="108"/>
      <c r="E9" s="108"/>
      <c r="F9" s="331"/>
    </row>
    <row r="10" spans="1:6" s="101" customFormat="1" ht="12" customHeight="1" x14ac:dyDescent="0.2">
      <c r="A10" s="332" t="s">
        <v>19</v>
      </c>
      <c r="B10" s="329"/>
      <c r="C10" s="329"/>
      <c r="D10" s="329"/>
      <c r="E10" s="329"/>
      <c r="F10" s="330"/>
    </row>
    <row r="11" spans="1:6" s="101" customFormat="1" ht="12" customHeight="1" x14ac:dyDescent="0.2">
      <c r="A11" s="332" t="s">
        <v>20</v>
      </c>
      <c r="B11" s="329"/>
      <c r="C11" s="329"/>
      <c r="D11" s="329"/>
      <c r="E11" s="329"/>
      <c r="F11" s="330"/>
    </row>
    <row r="12" spans="1:6" s="101" customFormat="1" ht="12" customHeight="1" x14ac:dyDescent="0.2">
      <c r="A12" s="332" t="s">
        <v>21</v>
      </c>
      <c r="B12" s="329"/>
      <c r="C12" s="329"/>
      <c r="D12" s="329"/>
      <c r="E12" s="329"/>
      <c r="F12" s="330"/>
    </row>
    <row r="13" spans="1:6" s="101" customFormat="1" ht="12" customHeight="1" x14ac:dyDescent="0.2">
      <c r="A13" s="332" t="s">
        <v>22</v>
      </c>
      <c r="B13" s="329"/>
      <c r="C13" s="329"/>
      <c r="D13" s="329"/>
      <c r="E13" s="329"/>
      <c r="F13" s="330"/>
    </row>
    <row r="14" spans="1:6" s="101" customFormat="1" ht="12" customHeight="1" thickBot="1" x14ac:dyDescent="0.25">
      <c r="A14" s="332" t="s">
        <v>23</v>
      </c>
      <c r="B14" s="329"/>
      <c r="C14" s="329"/>
      <c r="D14" s="329"/>
      <c r="E14" s="329"/>
      <c r="F14" s="330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TRAFFIC CONTROL AND PROTECTION, SPECIAL</v>
      </c>
      <c r="C16" s="96" t="str">
        <f>'Tabulation of Bids'!$C6</f>
        <v>LSUM</v>
      </c>
      <c r="D16" s="211">
        <f>'Tabulation of Bids'!$D6</f>
        <v>1</v>
      </c>
      <c r="E16" s="246">
        <f>'Tabulation of Bids'!$E6</f>
        <v>10000</v>
      </c>
      <c r="F16" s="333">
        <f>D16*E16</f>
        <v>10000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DEBRIS REMOVAL</v>
      </c>
      <c r="C17" s="96" t="str">
        <f>'Tabulation of Bids'!$C7</f>
        <v>LSUM</v>
      </c>
      <c r="D17" s="97">
        <f>'Tabulation of Bids'!$D7</f>
        <v>1</v>
      </c>
      <c r="E17" s="241">
        <f>'Tabulation of Bids'!$E7</f>
        <v>10000</v>
      </c>
      <c r="F17" s="334">
        <f t="shared" ref="F17:F32" si="0">D17*E17</f>
        <v>10000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GEOCOMPOSITE WALL DRAIN</v>
      </c>
      <c r="C18" s="96" t="str">
        <f>'Tabulation of Bids'!$C8</f>
        <v>SQ YD</v>
      </c>
      <c r="D18" s="97">
        <f>'Tabulation of Bids'!$D8</f>
        <v>37</v>
      </c>
      <c r="E18" s="241">
        <f>'Tabulation of Bids'!$E8</f>
        <v>50</v>
      </c>
      <c r="F18" s="334">
        <f t="shared" si="0"/>
        <v>1850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MASONRY WALL CONSTRUCTION</v>
      </c>
      <c r="C19" s="96" t="str">
        <f>'Tabulation of Bids'!$C9</f>
        <v>SQ FT</v>
      </c>
      <c r="D19" s="97">
        <f>'Tabulation of Bids'!$D9</f>
        <v>270</v>
      </c>
      <c r="E19" s="241">
        <f>'Tabulation of Bids'!$E9</f>
        <v>30</v>
      </c>
      <c r="F19" s="334">
        <f t="shared" si="0"/>
        <v>8100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CA-7 DRAINAGE STONE</v>
      </c>
      <c r="C20" s="96" t="str">
        <f>'Tabulation of Bids'!$C10</f>
        <v>TON</v>
      </c>
      <c r="D20" s="97">
        <f>'Tabulation of Bids'!$D10</f>
        <v>210</v>
      </c>
      <c r="E20" s="241">
        <f>'Tabulation of Bids'!$E10</f>
        <v>50</v>
      </c>
      <c r="F20" s="334">
        <f t="shared" si="0"/>
        <v>10500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FILTER FABRIC</v>
      </c>
      <c r="C21" s="96" t="str">
        <f>'Tabulation of Bids'!$C11</f>
        <v>SQ YD</v>
      </c>
      <c r="D21" s="97">
        <f>'Tabulation of Bids'!$D11</f>
        <v>42</v>
      </c>
      <c r="E21" s="241">
        <f>'Tabulation of Bids'!$E11</f>
        <v>25</v>
      </c>
      <c r="F21" s="334">
        <f t="shared" si="0"/>
        <v>1050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INLET AND PIPE PROTECTION</v>
      </c>
      <c r="C22" s="96" t="str">
        <f>'Tabulation of Bids'!$C12</f>
        <v>EACH</v>
      </c>
      <c r="D22" s="97">
        <f>'Tabulation of Bids'!$D12</f>
        <v>2</v>
      </c>
      <c r="E22" s="241">
        <f>'Tabulation of Bids'!$E12</f>
        <v>125</v>
      </c>
      <c r="F22" s="334">
        <f t="shared" si="0"/>
        <v>250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ADJUST WATER VALVE</v>
      </c>
      <c r="C23" s="96" t="str">
        <f>'Tabulation of Bids'!$C13</f>
        <v>EACH</v>
      </c>
      <c r="D23" s="97">
        <f>'Tabulation of Bids'!$D13</f>
        <v>4</v>
      </c>
      <c r="E23" s="241">
        <f>'Tabulation of Bids'!$E13</f>
        <v>600</v>
      </c>
      <c r="F23" s="334">
        <f t="shared" si="0"/>
        <v>2400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PORTLAND CEMENT CONCRETE SIDEWALK, 5-INCH</v>
      </c>
      <c r="C24" s="96" t="str">
        <f>'Tabulation of Bids'!$C14</f>
        <v>SQ FT</v>
      </c>
      <c r="D24" s="97">
        <f>'Tabulation of Bids'!$D14</f>
        <v>9284</v>
      </c>
      <c r="E24" s="241">
        <f>'Tabulation of Bids'!$E14</f>
        <v>7.5</v>
      </c>
      <c r="F24" s="334">
        <f t="shared" si="0"/>
        <v>69630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AGGREGATE BASE COURSE, TYPE B 4"</v>
      </c>
      <c r="C25" s="96" t="str">
        <f>'Tabulation of Bids'!$C15</f>
        <v>SQ YD</v>
      </c>
      <c r="D25" s="97">
        <f>'Tabulation of Bids'!$D15</f>
        <v>1178</v>
      </c>
      <c r="E25" s="241">
        <f>'Tabulation of Bids'!$E15</f>
        <v>8</v>
      </c>
      <c r="F25" s="334">
        <f t="shared" si="0"/>
        <v>9424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DETECTABLE WARNINGS</v>
      </c>
      <c r="C26" s="96" t="str">
        <f>'Tabulation of Bids'!$C16</f>
        <v>SQ FT</v>
      </c>
      <c r="D26" s="97">
        <f>'Tabulation of Bids'!$D16</f>
        <v>20</v>
      </c>
      <c r="E26" s="241">
        <f>'Tabulation of Bids'!$E16</f>
        <v>30</v>
      </c>
      <c r="F26" s="334">
        <f t="shared" si="0"/>
        <v>600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COMBINATION CURB AND GUTTER REMOVAL</v>
      </c>
      <c r="C27" s="96" t="str">
        <f>'Tabulation of Bids'!$C17</f>
        <v>FT</v>
      </c>
      <c r="D27" s="97">
        <f>'Tabulation of Bids'!$D17</f>
        <v>80</v>
      </c>
      <c r="E27" s="241">
        <f>'Tabulation of Bids'!$E17</f>
        <v>35</v>
      </c>
      <c r="F27" s="334">
        <f t="shared" si="0"/>
        <v>2800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PLANTER CURB</v>
      </c>
      <c r="C28" s="96" t="str">
        <f>'Tabulation of Bids'!$C18</f>
        <v>EACH</v>
      </c>
      <c r="D28" s="97">
        <f>'Tabulation of Bids'!$D18</f>
        <v>10</v>
      </c>
      <c r="E28" s="241">
        <f>'Tabulation of Bids'!$E18</f>
        <v>300</v>
      </c>
      <c r="F28" s="334">
        <f t="shared" si="0"/>
        <v>3000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SIDEWALK REMOVAL</v>
      </c>
      <c r="C29" s="96" t="str">
        <f>'Tabulation of Bids'!$C19</f>
        <v>SQ FT</v>
      </c>
      <c r="D29" s="97">
        <f>'Tabulation of Bids'!$D19</f>
        <v>9343</v>
      </c>
      <c r="E29" s="241">
        <f>'Tabulation of Bids'!$E19</f>
        <v>15</v>
      </c>
      <c r="F29" s="334">
        <f t="shared" si="0"/>
        <v>140145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COMBINATION CONCRETE CURB AND GUTTER, TYPE M-6.18 (MODIFIED)</v>
      </c>
      <c r="C30" s="96" t="str">
        <f>'Tabulation of Bids'!$C20</f>
        <v>FT</v>
      </c>
      <c r="D30" s="97">
        <f>'Tabulation of Bids'!$D20</f>
        <v>80</v>
      </c>
      <c r="E30" s="241">
        <f>'Tabulation of Bids'!$E20</f>
        <v>35</v>
      </c>
      <c r="F30" s="334">
        <f t="shared" si="0"/>
        <v>2800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REMOVING AND RESETTING STREET SIGNS</v>
      </c>
      <c r="C31" s="96" t="str">
        <f>'Tabulation of Bids'!$C21</f>
        <v>EACH</v>
      </c>
      <c r="D31" s="97">
        <f>'Tabulation of Bids'!$D21</f>
        <v>1</v>
      </c>
      <c r="E31" s="241">
        <f>'Tabulation of Bids'!$E21</f>
        <v>50</v>
      </c>
      <c r="F31" s="334">
        <f t="shared" si="0"/>
        <v>50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TUBULAR STEEL SIGN SUPPORT</v>
      </c>
      <c r="C32" s="96" t="str">
        <f>'Tabulation of Bids'!$C22</f>
        <v>FT</v>
      </c>
      <c r="D32" s="97">
        <f>'Tabulation of Bids'!$D22</f>
        <v>160</v>
      </c>
      <c r="E32" s="241">
        <f>'Tabulation of Bids'!$E22</f>
        <v>15</v>
      </c>
      <c r="F32" s="334">
        <f t="shared" si="0"/>
        <v>2400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SIGN PANEL, TYPE 1</v>
      </c>
      <c r="C33" s="99" t="str">
        <f>'Tabulation of Bids'!$C23</f>
        <v>SQ FT</v>
      </c>
      <c r="D33" s="97">
        <f>'Tabulation of Bids'!$D23</f>
        <v>44</v>
      </c>
      <c r="E33" s="241">
        <f>'Tabulation of Bids'!$E23</f>
        <v>45</v>
      </c>
      <c r="F33" s="334">
        <f t="shared" ref="F33:F39" si="1">D33*E33</f>
        <v>1980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TREE AND GRATE REMOVAL</v>
      </c>
      <c r="C34" s="96" t="str">
        <f>'Tabulation of Bids'!$C24</f>
        <v>EACH</v>
      </c>
      <c r="D34" s="97">
        <f>'Tabulation of Bids'!$D24</f>
        <v>7</v>
      </c>
      <c r="E34" s="241">
        <f>'Tabulation of Bids'!$E24</f>
        <v>35</v>
      </c>
      <c r="F34" s="334">
        <f t="shared" si="1"/>
        <v>245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REMOVE AND RELOCATE TRASH RECEPTACLE</v>
      </c>
      <c r="C35" s="96" t="str">
        <f>'Tabulation of Bids'!$C25</f>
        <v>EACH</v>
      </c>
      <c r="D35" s="97">
        <f>'Tabulation of Bids'!$D25</f>
        <v>1</v>
      </c>
      <c r="E35" s="241">
        <f>'Tabulation of Bids'!$E25</f>
        <v>50</v>
      </c>
      <c r="F35" s="334">
        <f t="shared" si="1"/>
        <v>50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REMOVE AND RELOCATE PARK BENCH</v>
      </c>
      <c r="C36" s="96" t="str">
        <f>'Tabulation of Bids'!$C26</f>
        <v>EACH</v>
      </c>
      <c r="D36" s="97">
        <f>'Tabulation of Bids'!$D26</f>
        <v>1</v>
      </c>
      <c r="E36" s="241">
        <f>'Tabulation of Bids'!$E26</f>
        <v>200</v>
      </c>
      <c r="F36" s="334">
        <f t="shared" si="1"/>
        <v>200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STAMPED, COLORED PORTLAND CEMENT CONCRETE SIDEWALK, 5 INCH</v>
      </c>
      <c r="C37" s="96" t="str">
        <f>'Tabulation of Bids'!$C27</f>
        <v>SQ FT</v>
      </c>
      <c r="D37" s="97">
        <f>'Tabulation of Bids'!$D27</f>
        <v>1315</v>
      </c>
      <c r="E37" s="241">
        <f>'Tabulation of Bids'!$E27</f>
        <v>20</v>
      </c>
      <c r="F37" s="334">
        <f t="shared" si="1"/>
        <v>26300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GINKO BILOBA / MAIDENHAIR TREE, 2.5" CALIPER</v>
      </c>
      <c r="C38" s="96" t="str">
        <f>'Tabulation of Bids'!$C28</f>
        <v>EACH</v>
      </c>
      <c r="D38" s="97">
        <f>'Tabulation of Bids'!$D28</f>
        <v>8</v>
      </c>
      <c r="E38" s="241">
        <f>'Tabulation of Bids'!$E28</f>
        <v>500</v>
      </c>
      <c r="F38" s="334">
        <f t="shared" si="1"/>
        <v>4000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ULMUS X 'FRONTIER' / FRONTIER ELM, 2.5" CALIPER</v>
      </c>
      <c r="C39" s="247" t="str">
        <f>'Tabulation of Bids'!$C29</f>
        <v>EACH</v>
      </c>
      <c r="D39" s="244">
        <f>'Tabulation of Bids'!$D29</f>
        <v>2</v>
      </c>
      <c r="E39" s="245">
        <f>'Tabulation of Bids'!$E29</f>
        <v>500</v>
      </c>
      <c r="F39" s="335">
        <f t="shared" si="1"/>
        <v>1000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6">
        <f>SUM(F16:F39)</f>
        <v>308774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7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8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8"/>
    </row>
    <row r="45" spans="1:19" s="98" customFormat="1" ht="15" customHeight="1" x14ac:dyDescent="0.2">
      <c r="A45" s="339" t="s">
        <v>98</v>
      </c>
      <c r="B45" s="117"/>
      <c r="C45" s="117"/>
      <c r="D45" s="117"/>
      <c r="E45" s="117"/>
      <c r="F45" s="340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8"/>
    </row>
    <row r="47" spans="1:19" ht="15.75" customHeight="1" x14ac:dyDescent="0.2">
      <c r="A47" s="123"/>
      <c r="B47" s="124"/>
      <c r="C47" s="125" t="s">
        <v>13</v>
      </c>
      <c r="D47" s="116"/>
      <c r="E47" s="374">
        <f>E2</f>
        <v>0</v>
      </c>
      <c r="F47" s="375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1"/>
    </row>
    <row r="49" spans="1:6" ht="15.75" customHeight="1" x14ac:dyDescent="0.2">
      <c r="A49" s="127"/>
      <c r="B49" s="128" t="s">
        <v>16</v>
      </c>
      <c r="C49" s="125" t="s">
        <v>17</v>
      </c>
      <c r="D49" s="376" t="str">
        <f>D4</f>
        <v>Project Name: Main Street Streetscape</v>
      </c>
      <c r="E49" s="376"/>
      <c r="F49" s="377"/>
    </row>
    <row r="50" spans="1:6" ht="12" customHeight="1" x14ac:dyDescent="0.2">
      <c r="A50" s="329" t="str">
        <f>A5</f>
        <v>Location (Sta. and land description of beginning; Sta. only for end for county and road district; street limits for municipality.)</v>
      </c>
      <c r="B50" s="329"/>
      <c r="C50" s="329"/>
      <c r="D50" s="329"/>
      <c r="E50" s="329"/>
      <c r="F50" s="330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1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1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1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1"/>
    </row>
    <row r="55" spans="1:6" ht="12" customHeight="1" x14ac:dyDescent="0.2">
      <c r="A55" s="342" t="str">
        <f t="shared" si="2"/>
        <v>a total distance of _________feet, of which ___________ feet (____________ miles) are to be improved</v>
      </c>
      <c r="B55" s="329"/>
      <c r="C55" s="329"/>
      <c r="D55" s="329"/>
      <c r="E55" s="329"/>
      <c r="F55" s="330"/>
    </row>
    <row r="56" spans="1:6" ht="12" customHeight="1" x14ac:dyDescent="0.2">
      <c r="A56" s="342" t="str">
        <f t="shared" si="2"/>
        <v xml:space="preserve">   Station ______________ is approximately ________________ miles by road from the ______________</v>
      </c>
      <c r="B56" s="329"/>
      <c r="C56" s="329"/>
      <c r="D56" s="329"/>
      <c r="E56" s="329"/>
      <c r="F56" s="330"/>
    </row>
    <row r="57" spans="1:6" ht="12" customHeight="1" x14ac:dyDescent="0.2">
      <c r="A57" s="342" t="str">
        <f t="shared" si="2"/>
        <v>railroad siding at ______________________________________</v>
      </c>
      <c r="B57" s="329"/>
      <c r="C57" s="329"/>
      <c r="D57" s="329"/>
      <c r="E57" s="329"/>
      <c r="F57" s="330"/>
    </row>
    <row r="58" spans="1:6" ht="12" customHeight="1" x14ac:dyDescent="0.2">
      <c r="A58" s="342" t="str">
        <f t="shared" si="2"/>
        <v>Type ______________________ Width ____________ Thickness ___________ Shoulders ___________</v>
      </c>
      <c r="B58" s="329"/>
      <c r="C58" s="329"/>
      <c r="D58" s="329"/>
      <c r="E58" s="329"/>
      <c r="F58" s="330"/>
    </row>
    <row r="59" spans="1:6" ht="12" customHeight="1" thickBot="1" x14ac:dyDescent="0.25">
      <c r="A59" s="342" t="str">
        <f t="shared" si="2"/>
        <v>Average Length of Haul _________________________________</v>
      </c>
      <c r="B59" s="329"/>
      <c r="C59" s="329"/>
      <c r="D59" s="329"/>
      <c r="E59" s="329"/>
      <c r="F59" s="330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PERENNIALS, #1 CONTAINER</v>
      </c>
      <c r="C61" s="96" t="str">
        <f>'Tabulation of Bids'!$C32</f>
        <v>EACH</v>
      </c>
      <c r="D61" s="211">
        <f>'Tabulation of Bids'!$D32</f>
        <v>160</v>
      </c>
      <c r="E61" s="246">
        <f>'Tabulation of Bids'!$E32</f>
        <v>1900</v>
      </c>
      <c r="F61" s="333">
        <f>D61*E61</f>
        <v>304000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GRASSES, #1 CONTAINER</v>
      </c>
      <c r="C62" s="96" t="str">
        <f>'Tabulation of Bids'!$C33</f>
        <v>EACH</v>
      </c>
      <c r="D62" s="97">
        <f>'Tabulation of Bids'!$D33</f>
        <v>20</v>
      </c>
      <c r="E62" s="241">
        <f>'Tabulation of Bids'!$E33</f>
        <v>1900</v>
      </c>
      <c r="F62" s="334">
        <f t="shared" ref="F62:F84" si="3">D62*E62</f>
        <v>38000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CONSTRUCTION LAYOUT STAKES</v>
      </c>
      <c r="C63" s="96" t="str">
        <f>'Tabulation of Bids'!$C34</f>
        <v>LSUM</v>
      </c>
      <c r="D63" s="97">
        <f>'Tabulation of Bids'!$D34</f>
        <v>1</v>
      </c>
      <c r="E63" s="241">
        <f>'Tabulation of Bids'!$E34</f>
        <v>19000</v>
      </c>
      <c r="F63" s="334">
        <f t="shared" si="3"/>
        <v>19000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MOBILIZATION</v>
      </c>
      <c r="C64" s="96" t="str">
        <f>'Tabulation of Bids'!$C35</f>
        <v>LSUM</v>
      </c>
      <c r="D64" s="97">
        <f>'Tabulation of Bids'!$D35</f>
        <v>1</v>
      </c>
      <c r="E64" s="241">
        <f>'Tabulation of Bids'!$E35</f>
        <v>10000</v>
      </c>
      <c r="F64" s="334">
        <f t="shared" si="3"/>
        <v>10000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UNDERGROUND CONDUIT, GALVANIZED STEEL, 4" DIA.</v>
      </c>
      <c r="C65" s="96" t="str">
        <f>'Tabulation of Bids'!$C36</f>
        <v>FOOT</v>
      </c>
      <c r="D65" s="97">
        <f>'Tabulation of Bids'!$D36</f>
        <v>117</v>
      </c>
      <c r="E65" s="241">
        <f>'Tabulation of Bids'!$E36</f>
        <v>38</v>
      </c>
      <c r="F65" s="334">
        <f t="shared" si="3"/>
        <v>4446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 xml:space="preserve">UNIT DUCT , 600V, 4-1C NO. 4, 1/C NO. 6 GROUND (XLP-TYPE USE),1 1/2" DIA. POLYETHYENE </v>
      </c>
      <c r="C66" s="96" t="str">
        <f>'Tabulation of Bids'!$C37</f>
        <v>FOOT</v>
      </c>
      <c r="D66" s="97">
        <f>'Tabulation of Bids'!$D37</f>
        <v>703</v>
      </c>
      <c r="E66" s="241">
        <f>'Tabulation of Bids'!$E37</f>
        <v>60</v>
      </c>
      <c r="F66" s="334">
        <f t="shared" si="3"/>
        <v>42180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ELECTRIC CABLE IN CONDUIT, 600V (XLP-TYPE USE) 1/C NO. 6</v>
      </c>
      <c r="C67" s="96" t="str">
        <f>'Tabulation of Bids'!$C38</f>
        <v>FOOT</v>
      </c>
      <c r="D67" s="97">
        <f>'Tabulation of Bids'!$D38</f>
        <v>275</v>
      </c>
      <c r="E67" s="241">
        <f>'Tabulation of Bids'!$E38</f>
        <v>2.4</v>
      </c>
      <c r="F67" s="334">
        <f t="shared" si="3"/>
        <v>660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ELECTRIC CABLE IN CONDUIT, 600V (XLP-TYPE USE) 1/C NO. 4</v>
      </c>
      <c r="C68" s="96" t="str">
        <f>'Tabulation of Bids'!$C39</f>
        <v>FOOT</v>
      </c>
      <c r="D68" s="97">
        <f>'Tabulation of Bids'!$D39</f>
        <v>1925</v>
      </c>
      <c r="E68" s="241">
        <f>'Tabulation of Bids'!$E39</f>
        <v>2.4</v>
      </c>
      <c r="F68" s="334">
        <f t="shared" si="3"/>
        <v>4620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LIGHT POLE FOUNDATION, 24" DIAMETER</v>
      </c>
      <c r="C69" s="96" t="str">
        <f>'Tabulation of Bids'!$C40</f>
        <v>FOOT</v>
      </c>
      <c r="D69" s="97">
        <f>'Tabulation of Bids'!$D40</f>
        <v>140</v>
      </c>
      <c r="E69" s="241">
        <f>'Tabulation of Bids'!$E40</f>
        <v>200</v>
      </c>
      <c r="F69" s="334">
        <f t="shared" si="3"/>
        <v>28000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REMOVAL OF LIGHTING UNIT, SALVAGE</v>
      </c>
      <c r="C70" s="96" t="str">
        <f>'Tabulation of Bids'!$C41</f>
        <v>EACH</v>
      </c>
      <c r="D70" s="97">
        <f>'Tabulation of Bids'!$D41</f>
        <v>5</v>
      </c>
      <c r="E70" s="241">
        <f>'Tabulation of Bids'!$E41</f>
        <v>437</v>
      </c>
      <c r="F70" s="334">
        <f t="shared" si="3"/>
        <v>2185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REMOVAL OF POLE FOUNDATION</v>
      </c>
      <c r="C71" s="96" t="str">
        <f>'Tabulation of Bids'!$C42</f>
        <v>EACH</v>
      </c>
      <c r="D71" s="97">
        <f>'Tabulation of Bids'!$D42</f>
        <v>5</v>
      </c>
      <c r="E71" s="241">
        <f>'Tabulation of Bids'!$E42</f>
        <v>212</v>
      </c>
      <c r="F71" s="334">
        <f t="shared" si="3"/>
        <v>1060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REMOVE EXISTING HANDHOLE</v>
      </c>
      <c r="C72" s="96" t="str">
        <f>'Tabulation of Bids'!$C43</f>
        <v>EACH</v>
      </c>
      <c r="D72" s="97">
        <f>'Tabulation of Bids'!$D43</f>
        <v>5</v>
      </c>
      <c r="E72" s="241">
        <f>'Tabulation of Bids'!$E43</f>
        <v>500</v>
      </c>
      <c r="F72" s="334">
        <f t="shared" si="3"/>
        <v>2500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DRILL EXISTING HANDHOLE</v>
      </c>
      <c r="C73" s="96" t="str">
        <f>'Tabulation of Bids'!$C44</f>
        <v>EACH</v>
      </c>
      <c r="D73" s="97">
        <f>'Tabulation of Bids'!$D44</f>
        <v>1</v>
      </c>
      <c r="E73" s="241">
        <f>'Tabulation of Bids'!$E44</f>
        <v>1000</v>
      </c>
      <c r="F73" s="334">
        <f t="shared" si="3"/>
        <v>1000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LUMINAIRE, LED, SPECIAL</v>
      </c>
      <c r="C74" s="96" t="str">
        <f>'Tabulation of Bids'!$C45</f>
        <v>EACH</v>
      </c>
      <c r="D74" s="97">
        <f>'Tabulation of Bids'!$D45</f>
        <v>14</v>
      </c>
      <c r="E74" s="241">
        <f>'Tabulation of Bids'!$E45</f>
        <v>1440</v>
      </c>
      <c r="F74" s="334">
        <f t="shared" si="3"/>
        <v>20160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LIGHT POLE , SPECIAL TYPE A</v>
      </c>
      <c r="C75" s="96" t="str">
        <f>'Tabulation of Bids'!$C46</f>
        <v>EACH</v>
      </c>
      <c r="D75" s="97">
        <f>'Tabulation of Bids'!$D46</f>
        <v>4</v>
      </c>
      <c r="E75" s="241">
        <f>'Tabulation of Bids'!$E46</f>
        <v>4000</v>
      </c>
      <c r="F75" s="334">
        <f t="shared" si="3"/>
        <v>16000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LIGHT POLE, SPECIAL TYPE B</v>
      </c>
      <c r="C76" s="96" t="str">
        <f>'Tabulation of Bids'!$C47</f>
        <v>EACH</v>
      </c>
      <c r="D76" s="97">
        <f>'Tabulation of Bids'!$D47</f>
        <v>10</v>
      </c>
      <c r="E76" s="241">
        <f>'Tabulation of Bids'!$E47</f>
        <v>4000</v>
      </c>
      <c r="F76" s="334">
        <f t="shared" si="3"/>
        <v>40000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MAINTENENACE OF LIGHTING SYSTEM</v>
      </c>
      <c r="C77" s="96" t="str">
        <f>'Tabulation of Bids'!$C48</f>
        <v>CAL MO</v>
      </c>
      <c r="D77" s="97">
        <f>'Tabulation of Bids'!$D48</f>
        <v>3</v>
      </c>
      <c r="E77" s="241">
        <f>'Tabulation of Bids'!$E48</f>
        <v>1000</v>
      </c>
      <c r="F77" s="334">
        <f t="shared" si="3"/>
        <v>3000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4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4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4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4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4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4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5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6">
        <f>SUM(F61:F84)+F40</f>
        <v>845585</v>
      </c>
    </row>
    <row r="86" spans="1:6" ht="12.75" customHeight="1" x14ac:dyDescent="0.2">
      <c r="A86" s="111"/>
      <c r="B86" s="112"/>
      <c r="C86" s="111"/>
      <c r="D86" s="113"/>
      <c r="E86" s="114"/>
      <c r="F86" s="337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8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8"/>
    </row>
    <row r="90" spans="1:6" ht="15" customHeight="1" x14ac:dyDescent="0.2">
      <c r="A90" s="339" t="s">
        <v>10</v>
      </c>
      <c r="B90" s="117"/>
      <c r="C90" s="117"/>
      <c r="D90" s="117"/>
      <c r="E90" s="117"/>
      <c r="F90" s="340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8"/>
    </row>
    <row r="92" spans="1:6" ht="15.75" customHeight="1" x14ac:dyDescent="0.2">
      <c r="A92" s="123"/>
      <c r="B92" s="124"/>
      <c r="C92" s="125" t="s">
        <v>13</v>
      </c>
      <c r="D92" s="116"/>
      <c r="E92" s="374">
        <f>E47</f>
        <v>0</v>
      </c>
      <c r="F92" s="375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1"/>
    </row>
    <row r="94" spans="1:6" ht="15.75" customHeight="1" x14ac:dyDescent="0.2">
      <c r="A94" s="127"/>
      <c r="B94" s="128" t="s">
        <v>16</v>
      </c>
      <c r="C94" s="125" t="s">
        <v>17</v>
      </c>
      <c r="D94" s="376" t="str">
        <f>D49</f>
        <v>Project Name: Main Street Streetscape</v>
      </c>
      <c r="E94" s="376"/>
      <c r="F94" s="377"/>
    </row>
    <row r="95" spans="1:6" x14ac:dyDescent="0.2">
      <c r="A95" s="329" t="str">
        <f>A50</f>
        <v>Location (Sta. and land description of beginning; Sta. only for end for county and road district; street limits for municipality.)</v>
      </c>
      <c r="B95" s="329"/>
      <c r="C95" s="329"/>
      <c r="D95" s="329"/>
      <c r="E95" s="329"/>
      <c r="F95" s="330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1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1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1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1"/>
    </row>
    <row r="100" spans="1:6" ht="12" customHeight="1" x14ac:dyDescent="0.2">
      <c r="A100" s="342" t="str">
        <f t="shared" si="4"/>
        <v>a total distance of _________feet, of which ___________ feet (____________ miles) are to be improved</v>
      </c>
      <c r="B100" s="329"/>
      <c r="C100" s="329"/>
      <c r="D100" s="329"/>
      <c r="E100" s="329"/>
      <c r="F100" s="330"/>
    </row>
    <row r="101" spans="1:6" ht="12" customHeight="1" x14ac:dyDescent="0.2">
      <c r="A101" s="342" t="str">
        <f t="shared" si="4"/>
        <v xml:space="preserve">   Station ______________ is approximately ________________ miles by road from the ______________</v>
      </c>
      <c r="B101" s="329"/>
      <c r="C101" s="329"/>
      <c r="D101" s="329"/>
      <c r="E101" s="329"/>
      <c r="F101" s="330"/>
    </row>
    <row r="102" spans="1:6" ht="12" customHeight="1" x14ac:dyDescent="0.2">
      <c r="A102" s="342" t="str">
        <f t="shared" si="4"/>
        <v>railroad siding at ______________________________________</v>
      </c>
      <c r="B102" s="329"/>
      <c r="C102" s="329"/>
      <c r="D102" s="329"/>
      <c r="E102" s="329"/>
      <c r="F102" s="330"/>
    </row>
    <row r="103" spans="1:6" ht="12" customHeight="1" x14ac:dyDescent="0.2">
      <c r="A103" s="342" t="str">
        <f t="shared" si="4"/>
        <v>Type ______________________ Width ____________ Thickness ___________ Shoulders ___________</v>
      </c>
      <c r="B103" s="329"/>
      <c r="C103" s="329"/>
      <c r="D103" s="329"/>
      <c r="E103" s="329"/>
      <c r="F103" s="330"/>
    </row>
    <row r="104" spans="1:6" ht="12" customHeight="1" thickBot="1" x14ac:dyDescent="0.25">
      <c r="A104" s="342" t="str">
        <f t="shared" si="4"/>
        <v>Average Length of Haul _________________________________</v>
      </c>
      <c r="B104" s="329"/>
      <c r="C104" s="329"/>
      <c r="D104" s="329"/>
      <c r="E104" s="329"/>
      <c r="F104" s="330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3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4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4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4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4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4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4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4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4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4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4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4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4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4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4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4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4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4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4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4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4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4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4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5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6">
        <f>SUM(F106:F129)+F85</f>
        <v>845585</v>
      </c>
    </row>
    <row r="131" spans="1:6" ht="12.75" customHeight="1" x14ac:dyDescent="0.2">
      <c r="A131" s="111"/>
      <c r="B131" s="112"/>
      <c r="C131" s="111"/>
      <c r="D131" s="113"/>
      <c r="E131" s="114"/>
      <c r="F131" s="337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8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8"/>
    </row>
    <row r="135" spans="1:6" ht="15" customHeight="1" x14ac:dyDescent="0.2">
      <c r="A135" s="339" t="s">
        <v>89</v>
      </c>
      <c r="B135" s="117"/>
      <c r="C135" s="117"/>
      <c r="D135" s="117"/>
      <c r="E135" s="117"/>
      <c r="F135" s="340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8"/>
    </row>
    <row r="137" spans="1:6" ht="15.75" customHeight="1" x14ac:dyDescent="0.2">
      <c r="A137" s="123"/>
      <c r="B137" s="124"/>
      <c r="C137" s="125" t="s">
        <v>13</v>
      </c>
      <c r="D137" s="116"/>
      <c r="E137" s="374">
        <f>E92</f>
        <v>0</v>
      </c>
      <c r="F137" s="375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1"/>
    </row>
    <row r="139" spans="1:6" ht="15.75" customHeight="1" x14ac:dyDescent="0.2">
      <c r="A139" s="127"/>
      <c r="B139" s="128" t="s">
        <v>16</v>
      </c>
      <c r="C139" s="125" t="s">
        <v>17</v>
      </c>
      <c r="D139" s="376" t="str">
        <f>D94</f>
        <v>Project Name: Main Street Streetscape</v>
      </c>
      <c r="E139" s="376"/>
      <c r="F139" s="377"/>
    </row>
    <row r="140" spans="1:6" x14ac:dyDescent="0.2">
      <c r="A140" s="329" t="str">
        <f>A95</f>
        <v>Location (Sta. and land description of beginning; Sta. only for end for county and road district; street limits for municipality.)</v>
      </c>
      <c r="B140" s="329"/>
      <c r="C140" s="329"/>
      <c r="D140" s="329"/>
      <c r="E140" s="329"/>
      <c r="F140" s="330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1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1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1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1"/>
    </row>
    <row r="145" spans="1:6" ht="12" customHeight="1" x14ac:dyDescent="0.2">
      <c r="A145" s="342" t="str">
        <f t="shared" si="6"/>
        <v>a total distance of _________feet, of which ___________ feet (____________ miles) are to be improved</v>
      </c>
      <c r="B145" s="329"/>
      <c r="C145" s="329"/>
      <c r="D145" s="329"/>
      <c r="E145" s="329"/>
      <c r="F145" s="330"/>
    </row>
    <row r="146" spans="1:6" ht="12" customHeight="1" x14ac:dyDescent="0.2">
      <c r="A146" s="342" t="str">
        <f t="shared" si="6"/>
        <v xml:space="preserve">   Station ______________ is approximately ________________ miles by road from the ______________</v>
      </c>
      <c r="B146" s="329"/>
      <c r="C146" s="329"/>
      <c r="D146" s="329"/>
      <c r="E146" s="329"/>
      <c r="F146" s="330"/>
    </row>
    <row r="147" spans="1:6" ht="12" customHeight="1" x14ac:dyDescent="0.2">
      <c r="A147" s="342" t="str">
        <f t="shared" si="6"/>
        <v>railroad siding at ______________________________________</v>
      </c>
      <c r="B147" s="329"/>
      <c r="C147" s="329"/>
      <c r="D147" s="329"/>
      <c r="E147" s="329"/>
      <c r="F147" s="330"/>
    </row>
    <row r="148" spans="1:6" ht="12" customHeight="1" x14ac:dyDescent="0.2">
      <c r="A148" s="342" t="str">
        <f t="shared" si="6"/>
        <v>Type ______________________ Width ____________ Thickness ___________ Shoulders ___________</v>
      </c>
      <c r="B148" s="329"/>
      <c r="C148" s="329"/>
      <c r="D148" s="329"/>
      <c r="E148" s="329"/>
      <c r="F148" s="330"/>
    </row>
    <row r="149" spans="1:6" ht="12" customHeight="1" thickBot="1" x14ac:dyDescent="0.25">
      <c r="A149" s="342" t="str">
        <f t="shared" si="6"/>
        <v>Average Length of Haul _________________________________</v>
      </c>
      <c r="B149" s="329"/>
      <c r="C149" s="329"/>
      <c r="D149" s="329"/>
      <c r="E149" s="329"/>
      <c r="F149" s="330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3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3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3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3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3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3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3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3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3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3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3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3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3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3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3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3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3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3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3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3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3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3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3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3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6">
        <f>SUM(F151:F174)+F130</f>
        <v>845585</v>
      </c>
    </row>
    <row r="176" spans="1:6" ht="12.75" customHeight="1" x14ac:dyDescent="0.2">
      <c r="A176" s="111"/>
      <c r="B176" s="112"/>
      <c r="C176" s="111"/>
      <c r="D176" s="113"/>
      <c r="E176" s="114"/>
      <c r="F176" s="337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8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8"/>
    </row>
    <row r="180" spans="1:6" s="98" customFormat="1" ht="15" customHeight="1" x14ac:dyDescent="0.2">
      <c r="A180" s="339" t="s">
        <v>90</v>
      </c>
      <c r="B180" s="117"/>
      <c r="C180" s="117"/>
      <c r="D180" s="117"/>
      <c r="E180" s="117"/>
      <c r="F180" s="340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B3" sqref="B3"/>
    </sheetView>
  </sheetViews>
  <sheetFormatPr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83" t="s">
        <v>103</v>
      </c>
      <c r="J1" s="383"/>
      <c r="K1" s="38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5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6" t="s">
        <v>106</v>
      </c>
      <c r="C3" s="12"/>
      <c r="D3" s="12"/>
      <c r="E3" s="12"/>
      <c r="F3" s="12"/>
      <c r="G3" s="12"/>
      <c r="H3" s="12"/>
      <c r="I3" s="318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Copenhaver Construction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Gilberts, IL Bid Bond</v>
      </c>
      <c r="C5" s="12"/>
      <c r="D5" s="12"/>
      <c r="E5" s="12"/>
      <c r="F5" s="12"/>
      <c r="G5" s="12"/>
      <c r="H5" s="14" t="s">
        <v>32</v>
      </c>
      <c r="I5" s="382" t="str">
        <f>'Tabulation of Bids'!$A$3</f>
        <v>Project Name: Main Street Streetscape</v>
      </c>
      <c r="J5" s="382"/>
      <c r="K5" s="38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8">
        <f>IF(ISBLANK('Tabulation of Bids'!A6),"",'Tabulation of Bids'!A6)</f>
        <v>1</v>
      </c>
      <c r="B8" s="309" t="str">
        <f>IF(ISBLANK('Tabulation of Bids'!B6),"",'Tabulation of Bids'!B6)</f>
        <v>TRAFFIC CONTROL AND PROTECTION, SPECIAL</v>
      </c>
      <c r="C8" s="310">
        <f>IF('Tabulation of Bids'!D6=0,"",'Tabulation of Bids'!D6)</f>
        <v>1</v>
      </c>
      <c r="D8" s="311" t="str">
        <f>IF(ISBLANK('Tabulation of Bids'!C6),"",'Tabulation of Bids'!C6)</f>
        <v>LSUM</v>
      </c>
      <c r="E8" s="263">
        <f>IF(J8 = "","",J8*C8)</f>
        <v>49000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49000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2">
        <f>IF(ISBLANK('Tabulation of Bids'!A7),"",'Tabulation of Bids'!A7)</f>
        <v>2</v>
      </c>
      <c r="B9" s="313" t="str">
        <f>IF(ISBLANK('Tabulation of Bids'!B7),"",'Tabulation of Bids'!B7)</f>
        <v>DEBRIS REMOVAL</v>
      </c>
      <c r="C9" s="310">
        <f>IF('Tabulation of Bids'!D7=0,"",'Tabulation of Bids'!D7)</f>
        <v>1</v>
      </c>
      <c r="D9" s="314" t="str">
        <f>IF(ISBLANK('Tabulation of Bids'!C7),"",'Tabulation of Bids'!C7)</f>
        <v>LSUM</v>
      </c>
      <c r="E9" s="267">
        <f t="shared" ref="E9:E24" si="1">IF(J9 = "","",J9*C9)</f>
        <v>2900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2900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2">
        <f>IF(ISBLANK('Tabulation of Bids'!A8),"",'Tabulation of Bids'!A8)</f>
        <v>3</v>
      </c>
      <c r="B10" s="313" t="str">
        <f>IF(ISBLANK('Tabulation of Bids'!B8),"",'Tabulation of Bids'!B8)</f>
        <v>GEOCOMPOSITE WALL DRAIN</v>
      </c>
      <c r="C10" s="310">
        <f>IF('Tabulation of Bids'!D8=0,"",'Tabulation of Bids'!D8)</f>
        <v>37</v>
      </c>
      <c r="D10" s="314" t="str">
        <f>IF(ISBLANK('Tabulation of Bids'!C8),"",'Tabulation of Bids'!C8)</f>
        <v>SQ YD</v>
      </c>
      <c r="E10" s="267">
        <f t="shared" si="1"/>
        <v>925</v>
      </c>
      <c r="F10" s="268" t="str">
        <f t="shared" si="0"/>
        <v/>
      </c>
      <c r="G10" s="296">
        <f t="shared" si="2"/>
        <v>37</v>
      </c>
      <c r="H10" s="167"/>
      <c r="I10" s="136" t="str">
        <f t="shared" si="3"/>
        <v/>
      </c>
      <c r="J10" s="134">
        <f>IF(ISBLANK('Tabulation of Bids'!G8),"",'Tabulation of Bids'!G8)</f>
        <v>25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2">
        <f>IF(ISBLANK('Tabulation of Bids'!A9),"",'Tabulation of Bids'!A9)</f>
        <v>4</v>
      </c>
      <c r="B11" s="313" t="str">
        <f>IF(ISBLANK('Tabulation of Bids'!B9),"",'Tabulation of Bids'!B9)</f>
        <v>MASONRY WALL CONSTRUCTION</v>
      </c>
      <c r="C11" s="310">
        <f>IF('Tabulation of Bids'!D9=0,"",'Tabulation of Bids'!D9)</f>
        <v>270</v>
      </c>
      <c r="D11" s="314" t="str">
        <f>IF(ISBLANK('Tabulation of Bids'!C9),"",'Tabulation of Bids'!C9)</f>
        <v>SQ FT</v>
      </c>
      <c r="E11" s="267">
        <f t="shared" si="1"/>
        <v>22680</v>
      </c>
      <c r="F11" s="268" t="str">
        <f t="shared" si="0"/>
        <v/>
      </c>
      <c r="G11" s="296">
        <f t="shared" si="2"/>
        <v>270</v>
      </c>
      <c r="H11" s="167"/>
      <c r="I11" s="136" t="str">
        <f t="shared" si="3"/>
        <v/>
      </c>
      <c r="J11" s="134">
        <f>IF(ISBLANK('Tabulation of Bids'!G9),"",'Tabulation of Bids'!G9)</f>
        <v>84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2">
        <f>IF(ISBLANK('Tabulation of Bids'!A10),"",'Tabulation of Bids'!A10)</f>
        <v>5</v>
      </c>
      <c r="B12" s="313" t="str">
        <f>IF(ISBLANK('Tabulation of Bids'!B10),"",'Tabulation of Bids'!B10)</f>
        <v>CA-7 DRAINAGE STONE</v>
      </c>
      <c r="C12" s="310">
        <f>IF('Tabulation of Bids'!D10=0,"",'Tabulation of Bids'!D10)</f>
        <v>210</v>
      </c>
      <c r="D12" s="314" t="str">
        <f>IF(ISBLANK('Tabulation of Bids'!C10),"",'Tabulation of Bids'!C10)</f>
        <v>TON</v>
      </c>
      <c r="E12" s="267">
        <f t="shared" si="1"/>
        <v>7980</v>
      </c>
      <c r="F12" s="268" t="str">
        <f t="shared" si="0"/>
        <v/>
      </c>
      <c r="G12" s="296">
        <f t="shared" si="2"/>
        <v>210</v>
      </c>
      <c r="H12" s="167"/>
      <c r="I12" s="136" t="str">
        <f t="shared" si="3"/>
        <v/>
      </c>
      <c r="J12" s="134">
        <f>IF(ISBLANK('Tabulation of Bids'!G10),"",'Tabulation of Bids'!G10)</f>
        <v>38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2">
        <f>IF(ISBLANK('Tabulation of Bids'!A11),"",'Tabulation of Bids'!A11)</f>
        <v>6</v>
      </c>
      <c r="B13" s="313" t="str">
        <f>IF(ISBLANK('Tabulation of Bids'!B11),"",'Tabulation of Bids'!B11)</f>
        <v>FILTER FABRIC</v>
      </c>
      <c r="C13" s="310">
        <f>IF('Tabulation of Bids'!D11=0,"",'Tabulation of Bids'!D11)</f>
        <v>42</v>
      </c>
      <c r="D13" s="314" t="str">
        <f>IF(ISBLANK('Tabulation of Bids'!C11),"",'Tabulation of Bids'!C11)</f>
        <v>SQ YD</v>
      </c>
      <c r="E13" s="267">
        <f t="shared" si="1"/>
        <v>420</v>
      </c>
      <c r="F13" s="268" t="str">
        <f t="shared" si="0"/>
        <v/>
      </c>
      <c r="G13" s="296">
        <f t="shared" si="2"/>
        <v>42</v>
      </c>
      <c r="H13" s="167"/>
      <c r="I13" s="136" t="str">
        <f t="shared" si="3"/>
        <v/>
      </c>
      <c r="J13" s="134">
        <f>IF(ISBLANK('Tabulation of Bids'!G11),"",'Tabulation of Bids'!G11)</f>
        <v>10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2">
        <f>IF(ISBLANK('Tabulation of Bids'!A12),"",'Tabulation of Bids'!A12)</f>
        <v>7</v>
      </c>
      <c r="B14" s="313" t="str">
        <f>IF(ISBLANK('Tabulation of Bids'!B12),"",'Tabulation of Bids'!B12)</f>
        <v>INLET AND PIPE PROTECTION</v>
      </c>
      <c r="C14" s="310">
        <f>IF('Tabulation of Bids'!D12=0,"",'Tabulation of Bids'!D12)</f>
        <v>2</v>
      </c>
      <c r="D14" s="314" t="str">
        <f>IF(ISBLANK('Tabulation of Bids'!C12),"",'Tabulation of Bids'!C12)</f>
        <v>EACH</v>
      </c>
      <c r="E14" s="267">
        <f t="shared" si="1"/>
        <v>220</v>
      </c>
      <c r="F14" s="268" t="str">
        <f t="shared" si="0"/>
        <v/>
      </c>
      <c r="G14" s="296">
        <f t="shared" si="2"/>
        <v>2</v>
      </c>
      <c r="H14" s="167"/>
      <c r="I14" s="136" t="str">
        <f t="shared" si="3"/>
        <v/>
      </c>
      <c r="J14" s="134">
        <f>IF(ISBLANK('Tabulation of Bids'!G12),"",'Tabulation of Bids'!G12)</f>
        <v>110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2">
        <f>IF(ISBLANK('Tabulation of Bids'!A13),"",'Tabulation of Bids'!A13)</f>
        <v>8</v>
      </c>
      <c r="B15" s="313" t="str">
        <f>IF(ISBLANK('Tabulation of Bids'!B13),"",'Tabulation of Bids'!B13)</f>
        <v>ADJUST WATER VALVE</v>
      </c>
      <c r="C15" s="310">
        <f>IF('Tabulation of Bids'!D13=0,"",'Tabulation of Bids'!D13)</f>
        <v>4</v>
      </c>
      <c r="D15" s="314" t="str">
        <f>IF(ISBLANK('Tabulation of Bids'!C13),"",'Tabulation of Bids'!C13)</f>
        <v>EACH</v>
      </c>
      <c r="E15" s="267">
        <f t="shared" si="1"/>
        <v>1480</v>
      </c>
      <c r="F15" s="268" t="str">
        <f t="shared" si="0"/>
        <v/>
      </c>
      <c r="G15" s="296">
        <f t="shared" si="2"/>
        <v>4</v>
      </c>
      <c r="H15" s="167"/>
      <c r="I15" s="136" t="str">
        <f t="shared" si="3"/>
        <v/>
      </c>
      <c r="J15" s="134">
        <f>IF(ISBLANK('Tabulation of Bids'!G13),"",'Tabulation of Bids'!G13)</f>
        <v>370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2">
        <f>IF(ISBLANK('Tabulation of Bids'!A14),"",'Tabulation of Bids'!A14)</f>
        <v>9</v>
      </c>
      <c r="B16" s="313" t="str">
        <f>IF(ISBLANK('Tabulation of Bids'!B14),"",'Tabulation of Bids'!B14)</f>
        <v>PORTLAND CEMENT CONCRETE SIDEWALK, 5-INCH</v>
      </c>
      <c r="C16" s="310">
        <f>IF('Tabulation of Bids'!D14=0,"",'Tabulation of Bids'!D14)</f>
        <v>9284</v>
      </c>
      <c r="D16" s="314" t="str">
        <f>IF(ISBLANK('Tabulation of Bids'!C14),"",'Tabulation of Bids'!C14)</f>
        <v>SQ FT</v>
      </c>
      <c r="E16" s="267">
        <f t="shared" si="1"/>
        <v>92840</v>
      </c>
      <c r="F16" s="268" t="str">
        <f t="shared" si="0"/>
        <v/>
      </c>
      <c r="G16" s="296">
        <f t="shared" si="2"/>
        <v>9284</v>
      </c>
      <c r="H16" s="167"/>
      <c r="I16" s="136" t="str">
        <f t="shared" si="3"/>
        <v/>
      </c>
      <c r="J16" s="134">
        <f>IF(ISBLANK('Tabulation of Bids'!G14),"",'Tabulation of Bids'!G14)</f>
        <v>10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2">
        <f>IF(ISBLANK('Tabulation of Bids'!A15),"",'Tabulation of Bids'!A15)</f>
        <v>10</v>
      </c>
      <c r="B17" s="313" t="str">
        <f>IF(ISBLANK('Tabulation of Bids'!B15),"",'Tabulation of Bids'!B15)</f>
        <v>AGGREGATE BASE COURSE, TYPE B 4"</v>
      </c>
      <c r="C17" s="310">
        <f>IF('Tabulation of Bids'!D15=0,"",'Tabulation of Bids'!D15)</f>
        <v>1178</v>
      </c>
      <c r="D17" s="314" t="str">
        <f>IF(ISBLANK('Tabulation of Bids'!C15),"",'Tabulation of Bids'!C15)</f>
        <v>SQ YD</v>
      </c>
      <c r="E17" s="267">
        <f t="shared" si="1"/>
        <v>8246</v>
      </c>
      <c r="F17" s="268" t="str">
        <f t="shared" si="0"/>
        <v/>
      </c>
      <c r="G17" s="296">
        <f t="shared" si="2"/>
        <v>1178</v>
      </c>
      <c r="H17" s="167"/>
      <c r="I17" s="136" t="str">
        <f t="shared" si="3"/>
        <v/>
      </c>
      <c r="J17" s="134">
        <f>IF(ISBLANK('Tabulation of Bids'!G15),"",'Tabulation of Bids'!G15)</f>
        <v>7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2">
        <f>IF(ISBLANK('Tabulation of Bids'!A16),"",'Tabulation of Bids'!A16)</f>
        <v>11</v>
      </c>
      <c r="B18" s="313" t="str">
        <f>IF(ISBLANK('Tabulation of Bids'!B16),"",'Tabulation of Bids'!B16)</f>
        <v>DETECTABLE WARNINGS</v>
      </c>
      <c r="C18" s="310">
        <f>IF('Tabulation of Bids'!D16=0,"",'Tabulation of Bids'!D16)</f>
        <v>20</v>
      </c>
      <c r="D18" s="314" t="str">
        <f>IF(ISBLANK('Tabulation of Bids'!C16),"",'Tabulation of Bids'!C16)</f>
        <v>SQ FT</v>
      </c>
      <c r="E18" s="267">
        <f t="shared" si="1"/>
        <v>800</v>
      </c>
      <c r="F18" s="268" t="str">
        <f t="shared" si="0"/>
        <v/>
      </c>
      <c r="G18" s="296">
        <f t="shared" si="2"/>
        <v>20</v>
      </c>
      <c r="H18" s="167"/>
      <c r="I18" s="136" t="str">
        <f t="shared" si="3"/>
        <v/>
      </c>
      <c r="J18" s="134">
        <f>IF(ISBLANK('Tabulation of Bids'!G16),"",'Tabulation of Bids'!G16)</f>
        <v>40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2">
        <f>IF(ISBLANK('Tabulation of Bids'!A17),"",'Tabulation of Bids'!A17)</f>
        <v>12</v>
      </c>
      <c r="B19" s="313" t="str">
        <f>IF(ISBLANK('Tabulation of Bids'!B17),"",'Tabulation of Bids'!B17)</f>
        <v>COMBINATION CURB AND GUTTER REMOVAL</v>
      </c>
      <c r="C19" s="310">
        <f>IF('Tabulation of Bids'!D17=0,"",'Tabulation of Bids'!D17)</f>
        <v>80</v>
      </c>
      <c r="D19" s="314" t="str">
        <f>IF(ISBLANK('Tabulation of Bids'!C17),"",'Tabulation of Bids'!C17)</f>
        <v>FT</v>
      </c>
      <c r="E19" s="267">
        <f t="shared" si="1"/>
        <v>960</v>
      </c>
      <c r="F19" s="268" t="str">
        <f t="shared" si="0"/>
        <v/>
      </c>
      <c r="G19" s="296">
        <f t="shared" si="2"/>
        <v>80</v>
      </c>
      <c r="H19" s="167"/>
      <c r="I19" s="136" t="str">
        <f t="shared" si="3"/>
        <v/>
      </c>
      <c r="J19" s="134">
        <f>IF(ISBLANK('Tabulation of Bids'!G17),"",'Tabulation of Bids'!G17)</f>
        <v>12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2">
        <f>IF(ISBLANK('Tabulation of Bids'!A18),"",'Tabulation of Bids'!A18)</f>
        <v>13</v>
      </c>
      <c r="B20" s="313" t="str">
        <f>IF(ISBLANK('Tabulation of Bids'!B18),"",'Tabulation of Bids'!B18)</f>
        <v>PLANTER CURB</v>
      </c>
      <c r="C20" s="310">
        <f>IF('Tabulation of Bids'!D18=0,"",'Tabulation of Bids'!D18)</f>
        <v>10</v>
      </c>
      <c r="D20" s="314" t="str">
        <f>IF(ISBLANK('Tabulation of Bids'!C18),"",'Tabulation of Bids'!C18)</f>
        <v>EACH</v>
      </c>
      <c r="E20" s="267">
        <f t="shared" si="1"/>
        <v>19000</v>
      </c>
      <c r="F20" s="268" t="str">
        <f t="shared" si="0"/>
        <v/>
      </c>
      <c r="G20" s="296">
        <f t="shared" si="2"/>
        <v>10</v>
      </c>
      <c r="H20" s="167"/>
      <c r="I20" s="136" t="str">
        <f t="shared" si="3"/>
        <v/>
      </c>
      <c r="J20" s="134">
        <f>IF(ISBLANK('Tabulation of Bids'!G18),"",'Tabulation of Bids'!G18)</f>
        <v>1900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2">
        <f>IF(ISBLANK('Tabulation of Bids'!A19),"",'Tabulation of Bids'!A19)</f>
        <v>14</v>
      </c>
      <c r="B21" s="313" t="str">
        <f>IF(ISBLANK('Tabulation of Bids'!B19),"",'Tabulation of Bids'!B19)</f>
        <v>SIDEWALK REMOVAL</v>
      </c>
      <c r="C21" s="310">
        <f>IF('Tabulation of Bids'!D19=0,"",'Tabulation of Bids'!D19)</f>
        <v>9343</v>
      </c>
      <c r="D21" s="314" t="str">
        <f>IF(ISBLANK('Tabulation of Bids'!C19),"",'Tabulation of Bids'!C19)</f>
        <v>SQ FT</v>
      </c>
      <c r="E21" s="267">
        <f t="shared" si="1"/>
        <v>28029</v>
      </c>
      <c r="F21" s="268" t="str">
        <f t="shared" si="0"/>
        <v/>
      </c>
      <c r="G21" s="296">
        <f t="shared" si="2"/>
        <v>9343</v>
      </c>
      <c r="H21" s="167"/>
      <c r="I21" s="136" t="str">
        <f t="shared" si="3"/>
        <v/>
      </c>
      <c r="J21" s="134">
        <f>IF(ISBLANK('Tabulation of Bids'!G19),"",'Tabulation of Bids'!G19)</f>
        <v>3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2">
        <f>IF(ISBLANK('Tabulation of Bids'!A20),"",'Tabulation of Bids'!A20)</f>
        <v>15</v>
      </c>
      <c r="B22" s="313" t="str">
        <f>IF(ISBLANK('Tabulation of Bids'!B20),"",'Tabulation of Bids'!B20)</f>
        <v>COMBINATION CONCRETE CURB AND GUTTER, TYPE M-6.18 (MODIFIED)</v>
      </c>
      <c r="C22" s="310">
        <f>IF('Tabulation of Bids'!D20=0,"",'Tabulation of Bids'!D20)</f>
        <v>80</v>
      </c>
      <c r="D22" s="314" t="str">
        <f>IF(ISBLANK('Tabulation of Bids'!C20),"",'Tabulation of Bids'!C20)</f>
        <v>FT</v>
      </c>
      <c r="E22" s="267">
        <f t="shared" si="1"/>
        <v>2560</v>
      </c>
      <c r="F22" s="268" t="str">
        <f t="shared" si="0"/>
        <v/>
      </c>
      <c r="G22" s="296">
        <f t="shared" si="2"/>
        <v>80</v>
      </c>
      <c r="H22" s="167"/>
      <c r="I22" s="136" t="str">
        <f t="shared" si="3"/>
        <v/>
      </c>
      <c r="J22" s="134">
        <f>IF(ISBLANK('Tabulation of Bids'!G20),"",'Tabulation of Bids'!G20)</f>
        <v>32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2">
        <f>IF(ISBLANK('Tabulation of Bids'!A21),"",'Tabulation of Bids'!A21)</f>
        <v>16</v>
      </c>
      <c r="B23" s="313" t="str">
        <f>IF(ISBLANK('Tabulation of Bids'!B21),"",'Tabulation of Bids'!B21)</f>
        <v>REMOVING AND RESETTING STREET SIGNS</v>
      </c>
      <c r="C23" s="310">
        <f>IF('Tabulation of Bids'!D21=0,"",'Tabulation of Bids'!D21)</f>
        <v>1</v>
      </c>
      <c r="D23" s="314" t="str">
        <f>IF(ISBLANK('Tabulation of Bids'!C21),"",'Tabulation of Bids'!C21)</f>
        <v>EACH</v>
      </c>
      <c r="E23" s="267">
        <f t="shared" si="1"/>
        <v>600</v>
      </c>
      <c r="F23" s="268" t="str">
        <f t="shared" si="0"/>
        <v/>
      </c>
      <c r="G23" s="296">
        <f t="shared" si="2"/>
        <v>1</v>
      </c>
      <c r="H23" s="167"/>
      <c r="I23" s="136" t="str">
        <f t="shared" si="3"/>
        <v/>
      </c>
      <c r="J23" s="134">
        <f>IF(ISBLANK('Tabulation of Bids'!G21),"",'Tabulation of Bids'!G21)</f>
        <v>600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2">
        <f>IF(ISBLANK('Tabulation of Bids'!A22),"",'Tabulation of Bids'!A22)</f>
        <v>17</v>
      </c>
      <c r="B24" s="313" t="str">
        <f>IF(ISBLANK('Tabulation of Bids'!B22),"",'Tabulation of Bids'!B22)</f>
        <v>TUBULAR STEEL SIGN SUPPORT</v>
      </c>
      <c r="C24" s="310">
        <f>IF('Tabulation of Bids'!D22=0,"",'Tabulation of Bids'!D22)</f>
        <v>160</v>
      </c>
      <c r="D24" s="314" t="str">
        <f>IF(ISBLANK('Tabulation of Bids'!C22),"",'Tabulation of Bids'!C22)</f>
        <v>FT</v>
      </c>
      <c r="E24" s="267">
        <f t="shared" si="1"/>
        <v>3360</v>
      </c>
      <c r="F24" s="268" t="str">
        <f t="shared" si="0"/>
        <v/>
      </c>
      <c r="G24" s="296">
        <f t="shared" si="2"/>
        <v>160</v>
      </c>
      <c r="H24" s="167"/>
      <c r="I24" s="136" t="str">
        <f t="shared" si="3"/>
        <v/>
      </c>
      <c r="J24" s="134">
        <f>IF(ISBLANK('Tabulation of Bids'!G22),"",'Tabulation of Bids'!G22)</f>
        <v>21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2">
        <f>IF(ISBLANK('Tabulation of Bids'!A23),"",'Tabulation of Bids'!A23)</f>
        <v>18</v>
      </c>
      <c r="B25" s="313" t="str">
        <f>IF(ISBLANK('Tabulation of Bids'!B23),"",'Tabulation of Bids'!B23)</f>
        <v>SIGN PANEL, TYPE 1</v>
      </c>
      <c r="C25" s="310">
        <f>IF('Tabulation of Bids'!D23=0,"",'Tabulation of Bids'!D23)</f>
        <v>44</v>
      </c>
      <c r="D25" s="314" t="str">
        <f>IF(ISBLANK('Tabulation of Bids'!C23),"",'Tabulation of Bids'!C23)</f>
        <v>SQ FT</v>
      </c>
      <c r="E25" s="267">
        <f t="shared" ref="E25:E31" si="5">IF(J25 = "","",J25*C25)</f>
        <v>1232</v>
      </c>
      <c r="F25" s="268" t="str">
        <f t="shared" ref="F25:F31" si="6">IF((H25&gt;C25),H25-C25,"")</f>
        <v/>
      </c>
      <c r="G25" s="296">
        <f t="shared" si="2"/>
        <v>44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28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2">
        <f>IF(ISBLANK('Tabulation of Bids'!A24),"",'Tabulation of Bids'!A24)</f>
        <v>19</v>
      </c>
      <c r="B26" s="313" t="str">
        <f>IF(ISBLANK('Tabulation of Bids'!B24),"",'Tabulation of Bids'!B24)</f>
        <v>TREE AND GRATE REMOVAL</v>
      </c>
      <c r="C26" s="310">
        <f>IF('Tabulation of Bids'!D24=0,"",'Tabulation of Bids'!D24)</f>
        <v>7</v>
      </c>
      <c r="D26" s="314" t="str">
        <f>IF(ISBLANK('Tabulation of Bids'!C24),"",'Tabulation of Bids'!C24)</f>
        <v>EACH</v>
      </c>
      <c r="E26" s="267">
        <f t="shared" si="5"/>
        <v>5600</v>
      </c>
      <c r="F26" s="268" t="str">
        <f t="shared" si="6"/>
        <v/>
      </c>
      <c r="G26" s="296">
        <f t="shared" si="2"/>
        <v>7</v>
      </c>
      <c r="H26" s="167"/>
      <c r="I26" s="136" t="str">
        <f t="shared" si="7"/>
        <v/>
      </c>
      <c r="J26" s="134">
        <f>IF(ISBLANK('Tabulation of Bids'!G24),"",'Tabulation of Bids'!G24)</f>
        <v>800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2">
        <f>IF(ISBLANK('Tabulation of Bids'!A25),"",'Tabulation of Bids'!A25)</f>
        <v>20</v>
      </c>
      <c r="B27" s="313" t="str">
        <f>IF(ISBLANK('Tabulation of Bids'!B25),"",'Tabulation of Bids'!B25)</f>
        <v>REMOVE AND RELOCATE TRASH RECEPTACLE</v>
      </c>
      <c r="C27" s="310">
        <f>IF('Tabulation of Bids'!D25=0,"",'Tabulation of Bids'!D25)</f>
        <v>1</v>
      </c>
      <c r="D27" s="314" t="str">
        <f>IF(ISBLANK('Tabulation of Bids'!C25),"",'Tabulation of Bids'!C25)</f>
        <v>EACH</v>
      </c>
      <c r="E27" s="267">
        <f t="shared" si="5"/>
        <v>600</v>
      </c>
      <c r="F27" s="268" t="str">
        <f t="shared" si="6"/>
        <v/>
      </c>
      <c r="G27" s="296">
        <f t="shared" si="2"/>
        <v>1</v>
      </c>
      <c r="H27" s="167"/>
      <c r="I27" s="136" t="str">
        <f t="shared" si="7"/>
        <v/>
      </c>
      <c r="J27" s="134">
        <f>IF(ISBLANK('Tabulation of Bids'!G25),"",'Tabulation of Bids'!G25)</f>
        <v>600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2">
        <f>IF(ISBLANK('Tabulation of Bids'!A26),"",'Tabulation of Bids'!A26)</f>
        <v>21</v>
      </c>
      <c r="B28" s="313" t="str">
        <f>IF(ISBLANK('Tabulation of Bids'!B26),"",'Tabulation of Bids'!B26)</f>
        <v>REMOVE AND RELOCATE PARK BENCH</v>
      </c>
      <c r="C28" s="310">
        <f>IF('Tabulation of Bids'!D26=0,"",'Tabulation of Bids'!D26)</f>
        <v>1</v>
      </c>
      <c r="D28" s="314" t="str">
        <f>IF(ISBLANK('Tabulation of Bids'!C26),"",'Tabulation of Bids'!C26)</f>
        <v>EACH</v>
      </c>
      <c r="E28" s="267">
        <f t="shared" si="5"/>
        <v>600</v>
      </c>
      <c r="F28" s="268" t="str">
        <f t="shared" si="6"/>
        <v/>
      </c>
      <c r="G28" s="296">
        <f t="shared" si="2"/>
        <v>1</v>
      </c>
      <c r="H28" s="167"/>
      <c r="I28" s="136" t="str">
        <f t="shared" si="7"/>
        <v/>
      </c>
      <c r="J28" s="134">
        <f>IF(ISBLANK('Tabulation of Bids'!G26),"",'Tabulation of Bids'!G26)</f>
        <v>600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2">
        <f>IF(ISBLANK('Tabulation of Bids'!A27),"",'Tabulation of Bids'!A27)</f>
        <v>22</v>
      </c>
      <c r="B29" s="313" t="str">
        <f>IF(ISBLANK('Tabulation of Bids'!B27),"",'Tabulation of Bids'!B27)</f>
        <v>STAMPED, COLORED PORTLAND CEMENT CONCRETE SIDEWALK, 5 INCH</v>
      </c>
      <c r="C29" s="310">
        <f>IF('Tabulation of Bids'!D27=0,"",'Tabulation of Bids'!D27)</f>
        <v>1315</v>
      </c>
      <c r="D29" s="314" t="str">
        <f>IF(ISBLANK('Tabulation of Bids'!C27),"",'Tabulation of Bids'!C27)</f>
        <v>SQ FT</v>
      </c>
      <c r="E29" s="267">
        <f t="shared" si="5"/>
        <v>32875</v>
      </c>
      <c r="F29" s="268" t="str">
        <f t="shared" si="6"/>
        <v/>
      </c>
      <c r="G29" s="296">
        <f t="shared" si="2"/>
        <v>1315</v>
      </c>
      <c r="H29" s="167"/>
      <c r="I29" s="136" t="str">
        <f t="shared" si="7"/>
        <v/>
      </c>
      <c r="J29" s="134">
        <f>IF(ISBLANK('Tabulation of Bids'!G27),"",'Tabulation of Bids'!G27)</f>
        <v>25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2">
        <f>IF(ISBLANK('Tabulation of Bids'!A28),"",'Tabulation of Bids'!A28)</f>
        <v>23</v>
      </c>
      <c r="B30" s="313" t="str">
        <f>IF(ISBLANK('Tabulation of Bids'!B28),"",'Tabulation of Bids'!B28)</f>
        <v>GINKO BILOBA / MAIDENHAIR TREE, 2.5" CALIPER</v>
      </c>
      <c r="C30" s="310">
        <f>IF('Tabulation of Bids'!D28=0,"",'Tabulation of Bids'!D28)</f>
        <v>8</v>
      </c>
      <c r="D30" s="314" t="str">
        <f>IF(ISBLANK('Tabulation of Bids'!C28),"",'Tabulation of Bids'!C28)</f>
        <v>EACH</v>
      </c>
      <c r="E30" s="267">
        <f t="shared" si="5"/>
        <v>7600</v>
      </c>
      <c r="F30" s="268" t="str">
        <f t="shared" si="6"/>
        <v/>
      </c>
      <c r="G30" s="296">
        <f t="shared" si="2"/>
        <v>8</v>
      </c>
      <c r="H30" s="167"/>
      <c r="I30" s="136" t="str">
        <f t="shared" si="7"/>
        <v/>
      </c>
      <c r="J30" s="134">
        <f>IF(ISBLANK('Tabulation of Bids'!G28),"",'Tabulation of Bids'!G28)</f>
        <v>950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5">
        <f>IF(ISBLANK('Tabulation of Bids'!A29),"",'Tabulation of Bids'!A29)</f>
        <v>24</v>
      </c>
      <c r="B31" s="316" t="str">
        <f>IF(ISBLANK('Tabulation of Bids'!B29),"",'Tabulation of Bids'!B29)</f>
        <v>ULMUS X 'FRONTIER' / FRONTIER ELM, 2.5" CALIPER</v>
      </c>
      <c r="C31" s="310">
        <f>IF('Tabulation of Bids'!D29=0,"",'Tabulation of Bids'!D29)</f>
        <v>2</v>
      </c>
      <c r="D31" s="317" t="str">
        <f>IF(ISBLANK('Tabulation of Bids'!C29),"",'Tabulation of Bids'!C29)</f>
        <v>EACH</v>
      </c>
      <c r="E31" s="269">
        <f t="shared" si="5"/>
        <v>2200</v>
      </c>
      <c r="F31" s="270" t="str">
        <f t="shared" si="6"/>
        <v/>
      </c>
      <c r="G31" s="296">
        <f t="shared" si="2"/>
        <v>2</v>
      </c>
      <c r="H31" s="167"/>
      <c r="I31" s="136" t="str">
        <f t="shared" si="7"/>
        <v/>
      </c>
      <c r="J31" s="134">
        <f>IF(ISBLANK('Tabulation of Bids'!G29),"",'Tabulation of Bids'!G29)</f>
        <v>1100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292707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19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>Estimate No. 1 from  May 12, 2008 to  June 4, 2008</v>
      </c>
      <c r="C56" s="12"/>
      <c r="D56" s="12"/>
      <c r="E56" s="12"/>
      <c r="F56" s="12"/>
      <c r="G56" s="12"/>
      <c r="H56" s="12"/>
      <c r="I56" s="318"/>
      <c r="J56" s="11" t="s">
        <v>30</v>
      </c>
      <c r="K56" s="11"/>
    </row>
    <row r="57" spans="1:31" x14ac:dyDescent="0.2">
      <c r="A57" s="12"/>
      <c r="B57" s="93" t="str">
        <f>B4</f>
        <v>Payable to: Copenhaver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Gilberts, IL Bid Bond</v>
      </c>
      <c r="C58" s="12"/>
      <c r="D58" s="12"/>
      <c r="E58" s="12"/>
      <c r="F58" s="12"/>
      <c r="G58" s="12"/>
      <c r="H58" s="14" t="s">
        <v>32</v>
      </c>
      <c r="I58" s="382" t="str">
        <f>I5</f>
        <v>Project Name: Main Street Streetscape</v>
      </c>
      <c r="J58" s="382"/>
      <c r="K58" s="382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8">
        <f>IF(ISBLANK('Tabulation of Bids'!A32),"",'Tabulation of Bids'!A32)</f>
        <v>25</v>
      </c>
      <c r="B61" s="320" t="str">
        <f>IF(ISBLANK('Tabulation of Bids'!B32),"",'Tabulation of Bids'!B32)</f>
        <v>PERENNIALS, #1 CONTAINER</v>
      </c>
      <c r="C61" s="310">
        <f>IF('Tabulation of Bids'!D32=0,"",'Tabulation of Bids'!D32)</f>
        <v>160</v>
      </c>
      <c r="D61" s="311" t="str">
        <f>IF(ISBLANK('Tabulation of Bids'!C32),"",'Tabulation of Bids'!C32)</f>
        <v>EACH</v>
      </c>
      <c r="E61" s="263">
        <f>IF(J61 = "","",J61*C61)</f>
        <v>3520</v>
      </c>
      <c r="F61" s="264" t="str">
        <f>IF((H61&gt;C61),H61-C61,"")</f>
        <v/>
      </c>
      <c r="G61" s="296">
        <f>IF(K105="BLR 6303",IF(C61&gt;H61,C61-H61,""),"")</f>
        <v>160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22</v>
      </c>
      <c r="K61" s="134" t="str">
        <f t="shared" ref="K61:K84" si="10">IF(ISBLANK(H61),"",H61*J61)</f>
        <v/>
      </c>
    </row>
    <row r="62" spans="1:31" ht="20.25" customHeight="1" x14ac:dyDescent="0.2">
      <c r="A62" s="321">
        <f>IF(ISBLANK('Tabulation of Bids'!A33),"",'Tabulation of Bids'!A33)</f>
        <v>26</v>
      </c>
      <c r="B62" s="322" t="str">
        <f>IF(ISBLANK('Tabulation of Bids'!B33),"",'Tabulation of Bids'!B33)</f>
        <v>GRASSES, #1 CONTAINER</v>
      </c>
      <c r="C62" s="310">
        <f>IF('Tabulation of Bids'!D33=0,"",'Tabulation of Bids'!D33)</f>
        <v>20</v>
      </c>
      <c r="D62" s="314" t="str">
        <f>IF(ISBLANK('Tabulation of Bids'!C33),"",'Tabulation of Bids'!C33)</f>
        <v>EACH</v>
      </c>
      <c r="E62" s="134">
        <f t="shared" ref="E62:E84" si="11">IF(J62 = "","",J62*C62)</f>
        <v>460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20</v>
      </c>
      <c r="H62" s="167"/>
      <c r="I62" s="136" t="str">
        <f t="shared" si="9"/>
        <v/>
      </c>
      <c r="J62" s="134">
        <f>IF(ISBLANK('Tabulation of Bids'!G33),"",'Tabulation of Bids'!G33)</f>
        <v>23</v>
      </c>
      <c r="K62" s="134" t="str">
        <f t="shared" si="10"/>
        <v/>
      </c>
    </row>
    <row r="63" spans="1:31" ht="20.25" customHeight="1" x14ac:dyDescent="0.2">
      <c r="A63" s="321">
        <f>IF(ISBLANK('Tabulation of Bids'!A34),"",'Tabulation of Bids'!A34)</f>
        <v>27</v>
      </c>
      <c r="B63" s="322" t="str">
        <f>IF(ISBLANK('Tabulation of Bids'!B34),"",'Tabulation of Bids'!B34)</f>
        <v>CONSTRUCTION LAYOUT STAKES</v>
      </c>
      <c r="C63" s="310">
        <f>IF('Tabulation of Bids'!D34=0,"",'Tabulation of Bids'!D34)</f>
        <v>1</v>
      </c>
      <c r="D63" s="314" t="str">
        <f>IF(ISBLANK('Tabulation of Bids'!C34),"",'Tabulation of Bids'!C34)</f>
        <v>LSUM</v>
      </c>
      <c r="E63" s="134">
        <f t="shared" si="11"/>
        <v>11000</v>
      </c>
      <c r="F63" s="135" t="str">
        <f t="shared" si="12"/>
        <v/>
      </c>
      <c r="G63" s="296">
        <f t="shared" si="13"/>
        <v>1</v>
      </c>
      <c r="H63" s="167"/>
      <c r="I63" s="136" t="str">
        <f t="shared" si="9"/>
        <v/>
      </c>
      <c r="J63" s="134">
        <f>IF(ISBLANK('Tabulation of Bids'!G34),"",'Tabulation of Bids'!G34)</f>
        <v>11000</v>
      </c>
      <c r="K63" s="134" t="str">
        <f t="shared" si="10"/>
        <v/>
      </c>
    </row>
    <row r="64" spans="1:31" ht="20.25" customHeight="1" x14ac:dyDescent="0.2">
      <c r="A64" s="321">
        <f>IF(ISBLANK('Tabulation of Bids'!A35),"",'Tabulation of Bids'!A35)</f>
        <v>28</v>
      </c>
      <c r="B64" s="322" t="str">
        <f>IF(ISBLANK('Tabulation of Bids'!B35),"",'Tabulation of Bids'!B35)</f>
        <v>MOBILIZATION</v>
      </c>
      <c r="C64" s="310">
        <f>IF('Tabulation of Bids'!D35=0,"",'Tabulation of Bids'!D35)</f>
        <v>1</v>
      </c>
      <c r="D64" s="314" t="str">
        <f>IF(ISBLANK('Tabulation of Bids'!C35),"",'Tabulation of Bids'!C35)</f>
        <v>LSUM</v>
      </c>
      <c r="E64" s="134">
        <f t="shared" si="11"/>
        <v>41000</v>
      </c>
      <c r="F64" s="135" t="str">
        <f t="shared" si="12"/>
        <v/>
      </c>
      <c r="G64" s="296">
        <f t="shared" si="13"/>
        <v>1</v>
      </c>
      <c r="H64" s="167"/>
      <c r="I64" s="136" t="str">
        <f t="shared" si="9"/>
        <v/>
      </c>
      <c r="J64" s="134">
        <f>IF(ISBLANK('Tabulation of Bids'!G35),"",'Tabulation of Bids'!G35)</f>
        <v>41000</v>
      </c>
      <c r="K64" s="134" t="str">
        <f t="shared" si="10"/>
        <v/>
      </c>
    </row>
    <row r="65" spans="1:11" ht="20.25" customHeight="1" x14ac:dyDescent="0.2">
      <c r="A65" s="321">
        <f>IF(ISBLANK('Tabulation of Bids'!A36),"",'Tabulation of Bids'!A36)</f>
        <v>29</v>
      </c>
      <c r="B65" s="322" t="str">
        <f>IF(ISBLANK('Tabulation of Bids'!B36),"",'Tabulation of Bids'!B36)</f>
        <v>UNDERGROUND CONDUIT, GALVANIZED STEEL, 4" DIA.</v>
      </c>
      <c r="C65" s="310">
        <f>IF('Tabulation of Bids'!D36=0,"",'Tabulation of Bids'!D36)</f>
        <v>117</v>
      </c>
      <c r="D65" s="314" t="str">
        <f>IF(ISBLANK('Tabulation of Bids'!C36),"",'Tabulation of Bids'!C36)</f>
        <v>FOOT</v>
      </c>
      <c r="E65" s="134">
        <f t="shared" si="11"/>
        <v>9243</v>
      </c>
      <c r="F65" s="135" t="str">
        <f t="shared" si="12"/>
        <v/>
      </c>
      <c r="G65" s="296">
        <f t="shared" si="13"/>
        <v>117</v>
      </c>
      <c r="H65" s="167"/>
      <c r="I65" s="136" t="str">
        <f t="shared" si="9"/>
        <v/>
      </c>
      <c r="J65" s="134">
        <f>IF(ISBLANK('Tabulation of Bids'!G36),"",'Tabulation of Bids'!G36)</f>
        <v>79</v>
      </c>
      <c r="K65" s="134" t="str">
        <f t="shared" si="10"/>
        <v/>
      </c>
    </row>
    <row r="66" spans="1:11" ht="20.25" customHeight="1" x14ac:dyDescent="0.2">
      <c r="A66" s="321">
        <f>IF(ISBLANK('Tabulation of Bids'!A37),"",'Tabulation of Bids'!A37)</f>
        <v>30</v>
      </c>
      <c r="B66" s="322" t="str">
        <f>IF(ISBLANK('Tabulation of Bids'!B37),"",'Tabulation of Bids'!B37)</f>
        <v xml:space="preserve">UNIT DUCT , 600V, 4-1C NO. 4, 1/C NO. 6 GROUND (XLP-TYPE USE),1 1/2" DIA. POLYETHYENE </v>
      </c>
      <c r="C66" s="310">
        <f>IF('Tabulation of Bids'!D37=0,"",'Tabulation of Bids'!D37)</f>
        <v>703</v>
      </c>
      <c r="D66" s="314" t="str">
        <f>IF(ISBLANK('Tabulation of Bids'!C37),"",'Tabulation of Bids'!C37)</f>
        <v>FOOT</v>
      </c>
      <c r="E66" s="134">
        <f t="shared" si="11"/>
        <v>16169</v>
      </c>
      <c r="F66" s="135" t="str">
        <f t="shared" si="12"/>
        <v/>
      </c>
      <c r="G66" s="296">
        <f t="shared" si="13"/>
        <v>703</v>
      </c>
      <c r="H66" s="167"/>
      <c r="I66" s="136" t="str">
        <f t="shared" si="9"/>
        <v/>
      </c>
      <c r="J66" s="134">
        <f>IF(ISBLANK('Tabulation of Bids'!G37),"",'Tabulation of Bids'!G37)</f>
        <v>23</v>
      </c>
      <c r="K66" s="134" t="str">
        <f t="shared" si="10"/>
        <v/>
      </c>
    </row>
    <row r="67" spans="1:11" ht="20.25" customHeight="1" x14ac:dyDescent="0.2">
      <c r="A67" s="321">
        <f>IF(ISBLANK('Tabulation of Bids'!A38),"",'Tabulation of Bids'!A38)</f>
        <v>31</v>
      </c>
      <c r="B67" s="322" t="str">
        <f>IF(ISBLANK('Tabulation of Bids'!B38),"",'Tabulation of Bids'!B38)</f>
        <v>ELECTRIC CABLE IN CONDUIT, 600V (XLP-TYPE USE) 1/C NO. 6</v>
      </c>
      <c r="C67" s="310">
        <f>IF('Tabulation of Bids'!D38=0,"",'Tabulation of Bids'!D38)</f>
        <v>275</v>
      </c>
      <c r="D67" s="314" t="str">
        <f>IF(ISBLANK('Tabulation of Bids'!C38),"",'Tabulation of Bids'!C38)</f>
        <v>FOOT</v>
      </c>
      <c r="E67" s="134">
        <f t="shared" si="11"/>
        <v>825</v>
      </c>
      <c r="F67" s="135" t="str">
        <f t="shared" si="12"/>
        <v/>
      </c>
      <c r="G67" s="296">
        <f t="shared" si="13"/>
        <v>275</v>
      </c>
      <c r="H67" s="167"/>
      <c r="I67" s="136" t="str">
        <f t="shared" si="9"/>
        <v/>
      </c>
      <c r="J67" s="134">
        <f>IF(ISBLANK('Tabulation of Bids'!G38),"",'Tabulation of Bids'!G38)</f>
        <v>3</v>
      </c>
      <c r="K67" s="134" t="str">
        <f t="shared" si="10"/>
        <v/>
      </c>
    </row>
    <row r="68" spans="1:11" ht="20.25" customHeight="1" x14ac:dyDescent="0.2">
      <c r="A68" s="321">
        <f>IF(ISBLANK('Tabulation of Bids'!A39),"",'Tabulation of Bids'!A39)</f>
        <v>32</v>
      </c>
      <c r="B68" s="322" t="str">
        <f>IF(ISBLANK('Tabulation of Bids'!B39),"",'Tabulation of Bids'!B39)</f>
        <v>ELECTRIC CABLE IN CONDUIT, 600V (XLP-TYPE USE) 1/C NO. 4</v>
      </c>
      <c r="C68" s="310">
        <f>IF('Tabulation of Bids'!D39=0,"",'Tabulation of Bids'!D39)</f>
        <v>1925</v>
      </c>
      <c r="D68" s="314" t="str">
        <f>IF(ISBLANK('Tabulation of Bids'!C39),"",'Tabulation of Bids'!C39)</f>
        <v>FOOT</v>
      </c>
      <c r="E68" s="134">
        <f t="shared" si="11"/>
        <v>5775</v>
      </c>
      <c r="F68" s="135" t="str">
        <f t="shared" si="12"/>
        <v/>
      </c>
      <c r="G68" s="296">
        <f t="shared" si="13"/>
        <v>1925</v>
      </c>
      <c r="H68" s="167"/>
      <c r="I68" s="136" t="str">
        <f t="shared" si="9"/>
        <v/>
      </c>
      <c r="J68" s="134">
        <f>IF(ISBLANK('Tabulation of Bids'!G39),"",'Tabulation of Bids'!G39)</f>
        <v>3</v>
      </c>
      <c r="K68" s="134" t="str">
        <f t="shared" si="10"/>
        <v/>
      </c>
    </row>
    <row r="69" spans="1:11" ht="20.25" customHeight="1" x14ac:dyDescent="0.2">
      <c r="A69" s="321">
        <f>IF(ISBLANK('Tabulation of Bids'!A40),"",'Tabulation of Bids'!A40)</f>
        <v>33</v>
      </c>
      <c r="B69" s="322" t="str">
        <f>IF(ISBLANK('Tabulation of Bids'!B40),"",'Tabulation of Bids'!B40)</f>
        <v>LIGHT POLE FOUNDATION, 24" DIAMETER</v>
      </c>
      <c r="C69" s="310">
        <f>IF('Tabulation of Bids'!D40=0,"",'Tabulation of Bids'!D40)</f>
        <v>140</v>
      </c>
      <c r="D69" s="314" t="str">
        <f>IF(ISBLANK('Tabulation of Bids'!C40),"",'Tabulation of Bids'!C40)</f>
        <v>FOOT</v>
      </c>
      <c r="E69" s="134">
        <f t="shared" si="11"/>
        <v>32200</v>
      </c>
      <c r="F69" s="135" t="str">
        <f t="shared" si="12"/>
        <v/>
      </c>
      <c r="G69" s="296">
        <f t="shared" si="13"/>
        <v>140</v>
      </c>
      <c r="H69" s="167"/>
      <c r="I69" s="136" t="str">
        <f t="shared" si="9"/>
        <v/>
      </c>
      <c r="J69" s="134">
        <f>IF(ISBLANK('Tabulation of Bids'!G40),"",'Tabulation of Bids'!G40)</f>
        <v>230</v>
      </c>
      <c r="K69" s="134" t="str">
        <f t="shared" si="10"/>
        <v/>
      </c>
    </row>
    <row r="70" spans="1:11" ht="20.25" customHeight="1" x14ac:dyDescent="0.2">
      <c r="A70" s="321">
        <f>IF(ISBLANK('Tabulation of Bids'!A41),"",'Tabulation of Bids'!A41)</f>
        <v>34</v>
      </c>
      <c r="B70" s="322" t="str">
        <f>IF(ISBLANK('Tabulation of Bids'!B41),"",'Tabulation of Bids'!B41)</f>
        <v>REMOVAL OF LIGHTING UNIT, SALVAGE</v>
      </c>
      <c r="C70" s="310">
        <f>IF('Tabulation of Bids'!D41=0,"",'Tabulation of Bids'!D41)</f>
        <v>5</v>
      </c>
      <c r="D70" s="314" t="str">
        <f>IF(ISBLANK('Tabulation of Bids'!C41),"",'Tabulation of Bids'!C41)</f>
        <v>EACH</v>
      </c>
      <c r="E70" s="134">
        <f t="shared" si="11"/>
        <v>3340</v>
      </c>
      <c r="F70" s="135" t="str">
        <f t="shared" si="12"/>
        <v/>
      </c>
      <c r="G70" s="296">
        <f t="shared" si="13"/>
        <v>5</v>
      </c>
      <c r="H70" s="167"/>
      <c r="I70" s="136" t="str">
        <f t="shared" si="9"/>
        <v/>
      </c>
      <c r="J70" s="134">
        <f>IF(ISBLANK('Tabulation of Bids'!G41),"",'Tabulation of Bids'!G41)</f>
        <v>668</v>
      </c>
      <c r="K70" s="134" t="str">
        <f t="shared" si="10"/>
        <v/>
      </c>
    </row>
    <row r="71" spans="1:11" ht="20.25" customHeight="1" x14ac:dyDescent="0.2">
      <c r="A71" s="321">
        <f>IF(ISBLANK('Tabulation of Bids'!A42),"",'Tabulation of Bids'!A42)</f>
        <v>35</v>
      </c>
      <c r="B71" s="322" t="str">
        <f>IF(ISBLANK('Tabulation of Bids'!B42),"",'Tabulation of Bids'!B42)</f>
        <v>REMOVAL OF POLE FOUNDATION</v>
      </c>
      <c r="C71" s="310">
        <f>IF('Tabulation of Bids'!D42=0,"",'Tabulation of Bids'!D42)</f>
        <v>5</v>
      </c>
      <c r="D71" s="314" t="str">
        <f>IF(ISBLANK('Tabulation of Bids'!C42),"",'Tabulation of Bids'!C42)</f>
        <v>EACH</v>
      </c>
      <c r="E71" s="134">
        <f t="shared" si="11"/>
        <v>2625</v>
      </c>
      <c r="F71" s="135" t="str">
        <f t="shared" si="12"/>
        <v/>
      </c>
      <c r="G71" s="296">
        <f t="shared" si="13"/>
        <v>5</v>
      </c>
      <c r="H71" s="167"/>
      <c r="I71" s="136" t="str">
        <f t="shared" si="9"/>
        <v/>
      </c>
      <c r="J71" s="134">
        <f>IF(ISBLANK('Tabulation of Bids'!G42),"",'Tabulation of Bids'!G42)</f>
        <v>525</v>
      </c>
      <c r="K71" s="134" t="str">
        <f t="shared" si="10"/>
        <v/>
      </c>
    </row>
    <row r="72" spans="1:11" ht="20.25" customHeight="1" x14ac:dyDescent="0.2">
      <c r="A72" s="321">
        <f>IF(ISBLANK('Tabulation of Bids'!A43),"",'Tabulation of Bids'!A43)</f>
        <v>36</v>
      </c>
      <c r="B72" s="322" t="str">
        <f>IF(ISBLANK('Tabulation of Bids'!B43),"",'Tabulation of Bids'!B43)</f>
        <v>REMOVE EXISTING HANDHOLE</v>
      </c>
      <c r="C72" s="310">
        <f>IF('Tabulation of Bids'!D43=0,"",'Tabulation of Bids'!D43)</f>
        <v>5</v>
      </c>
      <c r="D72" s="314" t="str">
        <f>IF(ISBLANK('Tabulation of Bids'!C43),"",'Tabulation of Bids'!C43)</f>
        <v>EACH</v>
      </c>
      <c r="E72" s="134">
        <f t="shared" si="11"/>
        <v>1000</v>
      </c>
      <c r="F72" s="135" t="str">
        <f t="shared" si="12"/>
        <v/>
      </c>
      <c r="G72" s="296">
        <f t="shared" si="13"/>
        <v>5</v>
      </c>
      <c r="H72" s="167"/>
      <c r="I72" s="136" t="str">
        <f t="shared" si="9"/>
        <v/>
      </c>
      <c r="J72" s="134">
        <f>IF(ISBLANK('Tabulation of Bids'!G43),"",'Tabulation of Bids'!G43)</f>
        <v>200</v>
      </c>
      <c r="K72" s="134" t="str">
        <f t="shared" si="10"/>
        <v/>
      </c>
    </row>
    <row r="73" spans="1:11" ht="20.25" customHeight="1" x14ac:dyDescent="0.2">
      <c r="A73" s="321">
        <f>IF(ISBLANK('Tabulation of Bids'!A44),"",'Tabulation of Bids'!A44)</f>
        <v>37</v>
      </c>
      <c r="B73" s="322" t="str">
        <f>IF(ISBLANK('Tabulation of Bids'!B44),"",'Tabulation of Bids'!B44)</f>
        <v>DRILL EXISTING HANDHOLE</v>
      </c>
      <c r="C73" s="310">
        <f>IF('Tabulation of Bids'!D44=0,"",'Tabulation of Bids'!D44)</f>
        <v>1</v>
      </c>
      <c r="D73" s="314" t="str">
        <f>IF(ISBLANK('Tabulation of Bids'!C44),"",'Tabulation of Bids'!C44)</f>
        <v>EACH</v>
      </c>
      <c r="E73" s="134">
        <f t="shared" si="11"/>
        <v>330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Bids'!G44),"",'Tabulation of Bids'!G44)</f>
        <v>330</v>
      </c>
      <c r="K73" s="134" t="str">
        <f t="shared" si="10"/>
        <v/>
      </c>
    </row>
    <row r="74" spans="1:11" ht="20.25" customHeight="1" x14ac:dyDescent="0.2">
      <c r="A74" s="321">
        <f>IF(ISBLANK('Tabulation of Bids'!A45),"",'Tabulation of Bids'!A45)</f>
        <v>38</v>
      </c>
      <c r="B74" s="322" t="str">
        <f>IF(ISBLANK('Tabulation of Bids'!B45),"",'Tabulation of Bids'!B45)</f>
        <v>LUMINAIRE, LED, SPECIAL</v>
      </c>
      <c r="C74" s="310">
        <f>IF('Tabulation of Bids'!D45=0,"",'Tabulation of Bids'!D45)</f>
        <v>14</v>
      </c>
      <c r="D74" s="314" t="str">
        <f>IF(ISBLANK('Tabulation of Bids'!C45),"",'Tabulation of Bids'!C45)</f>
        <v>EACH</v>
      </c>
      <c r="E74" s="134">
        <f t="shared" si="11"/>
        <v>71400</v>
      </c>
      <c r="F74" s="135" t="str">
        <f t="shared" si="12"/>
        <v/>
      </c>
      <c r="G74" s="296">
        <f t="shared" si="13"/>
        <v>14</v>
      </c>
      <c r="H74" s="167"/>
      <c r="I74" s="136" t="str">
        <f t="shared" si="9"/>
        <v/>
      </c>
      <c r="J74" s="134">
        <f>IF(ISBLANK('Tabulation of Bids'!G45),"",'Tabulation of Bids'!G45)</f>
        <v>5100</v>
      </c>
      <c r="K74" s="134" t="str">
        <f t="shared" si="10"/>
        <v/>
      </c>
    </row>
    <row r="75" spans="1:11" ht="20.25" customHeight="1" x14ac:dyDescent="0.2">
      <c r="A75" s="321">
        <f>IF(ISBLANK('Tabulation of Bids'!A46),"",'Tabulation of Bids'!A46)</f>
        <v>39</v>
      </c>
      <c r="B75" s="322" t="str">
        <f>IF(ISBLANK('Tabulation of Bids'!B46),"",'Tabulation of Bids'!B46)</f>
        <v>LIGHT POLE , SPECIAL TYPE A</v>
      </c>
      <c r="C75" s="310">
        <f>IF('Tabulation of Bids'!D46=0,"",'Tabulation of Bids'!D46)</f>
        <v>4</v>
      </c>
      <c r="D75" s="314" t="str">
        <f>IF(ISBLANK('Tabulation of Bids'!C46),"",'Tabulation of Bids'!C46)</f>
        <v>EACH</v>
      </c>
      <c r="E75" s="134">
        <f t="shared" si="11"/>
        <v>30000</v>
      </c>
      <c r="F75" s="135" t="str">
        <f t="shared" si="12"/>
        <v/>
      </c>
      <c r="G75" s="296">
        <f t="shared" si="13"/>
        <v>4</v>
      </c>
      <c r="H75" s="167"/>
      <c r="I75" s="136" t="str">
        <f t="shared" si="9"/>
        <v/>
      </c>
      <c r="J75" s="134">
        <f>IF(ISBLANK('Tabulation of Bids'!G46),"",'Tabulation of Bids'!G46)</f>
        <v>7500</v>
      </c>
      <c r="K75" s="134" t="str">
        <f t="shared" si="10"/>
        <v/>
      </c>
    </row>
    <row r="76" spans="1:11" ht="20.25" customHeight="1" x14ac:dyDescent="0.2">
      <c r="A76" s="321">
        <f>IF(ISBLANK('Tabulation of Bids'!A47),"",'Tabulation of Bids'!A47)</f>
        <v>40</v>
      </c>
      <c r="B76" s="322" t="str">
        <f>IF(ISBLANK('Tabulation of Bids'!B47),"",'Tabulation of Bids'!B47)</f>
        <v>LIGHT POLE, SPECIAL TYPE B</v>
      </c>
      <c r="C76" s="310">
        <f>IF('Tabulation of Bids'!D47=0,"",'Tabulation of Bids'!D47)</f>
        <v>10</v>
      </c>
      <c r="D76" s="314" t="str">
        <f>IF(ISBLANK('Tabulation of Bids'!C47),"",'Tabulation of Bids'!C47)</f>
        <v>EACH</v>
      </c>
      <c r="E76" s="134">
        <f t="shared" si="11"/>
        <v>74000</v>
      </c>
      <c r="F76" s="135" t="str">
        <f t="shared" si="12"/>
        <v/>
      </c>
      <c r="G76" s="296">
        <f t="shared" si="13"/>
        <v>10</v>
      </c>
      <c r="H76" s="167"/>
      <c r="I76" s="136" t="str">
        <f t="shared" si="9"/>
        <v/>
      </c>
      <c r="J76" s="134">
        <f>IF(ISBLANK('Tabulation of Bids'!G47),"",'Tabulation of Bids'!G47)</f>
        <v>7400</v>
      </c>
      <c r="K76" s="134" t="str">
        <f t="shared" si="10"/>
        <v/>
      </c>
    </row>
    <row r="77" spans="1:11" ht="20.25" customHeight="1" x14ac:dyDescent="0.2">
      <c r="A77" s="321">
        <f>IF(ISBLANK('Tabulation of Bids'!A48),"",'Tabulation of Bids'!A48)</f>
        <v>41</v>
      </c>
      <c r="B77" s="322" t="str">
        <f>IF(ISBLANK('Tabulation of Bids'!B48),"",'Tabulation of Bids'!B48)</f>
        <v>MAINTENENACE OF LIGHTING SYSTEM</v>
      </c>
      <c r="C77" s="310">
        <f>IF('Tabulation of Bids'!D48=0,"",'Tabulation of Bids'!D48)</f>
        <v>3</v>
      </c>
      <c r="D77" s="314" t="str">
        <f>IF(ISBLANK('Tabulation of Bids'!C48),"",'Tabulation of Bids'!C48)</f>
        <v>CAL MO</v>
      </c>
      <c r="E77" s="134">
        <f t="shared" si="11"/>
        <v>2100</v>
      </c>
      <c r="F77" s="135" t="str">
        <f t="shared" si="12"/>
        <v/>
      </c>
      <c r="G77" s="296">
        <f t="shared" si="13"/>
        <v>3</v>
      </c>
      <c r="H77" s="167"/>
      <c r="I77" s="136" t="str">
        <f t="shared" si="9"/>
        <v/>
      </c>
      <c r="J77" s="134">
        <f>IF(ISBLANK('Tabulation of Bids'!G48),"",'Tabulation of Bids'!G48)</f>
        <v>700</v>
      </c>
      <c r="K77" s="134" t="str">
        <f t="shared" si="10"/>
        <v/>
      </c>
    </row>
    <row r="78" spans="1:11" ht="20.25" customHeight="1" x14ac:dyDescent="0.2">
      <c r="A78" s="321" t="str">
        <f>IF(ISBLANK('Tabulation of Bids'!A49),"",'Tabulation of Bids'!A49)</f>
        <v/>
      </c>
      <c r="B78" s="322" t="str">
        <f>IF(ISBLANK('Tabulation of Bids'!B49),"",'Tabulation of Bids'!B49)</f>
        <v/>
      </c>
      <c r="C78" s="310" t="str">
        <f>IF('Tabulation of Bids'!D49=0,"",'Tabulation of Bids'!D49)</f>
        <v/>
      </c>
      <c r="D78" s="314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1" t="str">
        <f>IF(ISBLANK('Tabulation of Bids'!A50),"",'Tabulation of Bids'!A50)</f>
        <v/>
      </c>
      <c r="B79" s="322" t="str">
        <f>IF(ISBLANK('Tabulation of Bids'!B50),"",'Tabulation of Bids'!B50)</f>
        <v/>
      </c>
      <c r="C79" s="310" t="str">
        <f>IF('Tabulation of Bids'!D50=0,"",'Tabulation of Bids'!D50)</f>
        <v/>
      </c>
      <c r="D79" s="314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1" t="str">
        <f>IF(ISBLANK('Tabulation of Bids'!A51),"",'Tabulation of Bids'!A51)</f>
        <v/>
      </c>
      <c r="B80" s="322" t="str">
        <f>IF(ISBLANK('Tabulation of Bids'!B51),"",'Tabulation of Bids'!B51)</f>
        <v/>
      </c>
      <c r="C80" s="310" t="str">
        <f>IF('Tabulation of Bids'!D51=0,"",'Tabulation of Bids'!D51)</f>
        <v/>
      </c>
      <c r="D80" s="314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1" t="str">
        <f>IF(ISBLANK('Tabulation of Bids'!A52),"",'Tabulation of Bids'!A52)</f>
        <v/>
      </c>
      <c r="B81" s="322" t="str">
        <f>IF(ISBLANK('Tabulation of Bids'!B52),"",'Tabulation of Bids'!B52)</f>
        <v/>
      </c>
      <c r="C81" s="310" t="str">
        <f>IF('Tabulation of Bids'!D52=0,"",'Tabulation of Bids'!D52)</f>
        <v/>
      </c>
      <c r="D81" s="314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1" t="str">
        <f>IF(ISBLANK('Tabulation of Bids'!A53),"",'Tabulation of Bids'!A53)</f>
        <v/>
      </c>
      <c r="B82" s="322" t="str">
        <f>IF(ISBLANK('Tabulation of Bids'!B53),"",'Tabulation of Bids'!B53)</f>
        <v/>
      </c>
      <c r="C82" s="310" t="str">
        <f>IF('Tabulation of Bids'!D53=0,"",'Tabulation of Bids'!D53)</f>
        <v/>
      </c>
      <c r="D82" s="314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1" t="str">
        <f>IF(ISBLANK('Tabulation of Bids'!A54),"",'Tabulation of Bids'!A54)</f>
        <v/>
      </c>
      <c r="B83" s="322" t="str">
        <f>IF(ISBLANK('Tabulation of Bids'!B54),"",'Tabulation of Bids'!B54)</f>
        <v/>
      </c>
      <c r="C83" s="310" t="str">
        <f>IF('Tabulation of Bids'!D54=0,"",'Tabulation of Bids'!D54)</f>
        <v/>
      </c>
      <c r="D83" s="314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3" t="str">
        <f>IF(ISBLANK('Tabulation of Bids'!A55),"",'Tabulation of Bids'!A55)</f>
        <v/>
      </c>
      <c r="B84" s="324" t="str">
        <f>IF(ISBLANK('Tabulation of Bids'!B55),"",'Tabulation of Bids'!B55)</f>
        <v/>
      </c>
      <c r="C84" s="310" t="str">
        <f>IF('Tabulation of Bids'!D55=0,"",'Tabulation of Bids'!D55)</f>
        <v/>
      </c>
      <c r="D84" s="317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597694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7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19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>Estimate No. 1 from  May 12, 2008 to  June 4, 2008</v>
      </c>
      <c r="C109" s="12"/>
      <c r="D109" s="12"/>
      <c r="E109" s="12"/>
      <c r="F109" s="12"/>
      <c r="G109" s="12"/>
      <c r="H109" s="12"/>
      <c r="I109" s="318"/>
      <c r="J109" s="11" t="s">
        <v>30</v>
      </c>
      <c r="K109" s="11"/>
    </row>
    <row r="110" spans="1:31" x14ac:dyDescent="0.2">
      <c r="A110" s="12"/>
      <c r="B110" s="93" t="str">
        <f>B57</f>
        <v>Payable to: Copenhaver Construction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Gilberts, IL Bid Bond</v>
      </c>
      <c r="C111" s="12"/>
      <c r="D111" s="12"/>
      <c r="E111" s="12"/>
      <c r="F111" s="12"/>
      <c r="G111" s="12"/>
      <c r="H111" s="14" t="s">
        <v>32</v>
      </c>
      <c r="I111" s="382" t="str">
        <f>I58</f>
        <v>Project Name: Main Street Streetscape</v>
      </c>
      <c r="J111" s="382"/>
      <c r="K111" s="382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8" t="str">
        <f>IF(ISBLANK('Tabulation of Bids'!A58),"",'Tabulation of Bids'!A58)</f>
        <v/>
      </c>
      <c r="B114" s="309" t="str">
        <f>IF(ISBLANK('Tabulation of Bids'!B58),"",'Tabulation of Bids'!B58)</f>
        <v/>
      </c>
      <c r="C114" s="310" t="str">
        <f>IF('Tabulation of Bids'!D58=0,"",'Tabulation of Bids'!D58)</f>
        <v/>
      </c>
      <c r="D114" s="311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2" t="str">
        <f>IF(ISBLANK('Tabulation of Bids'!A59),"",'Tabulation of Bids'!A59)</f>
        <v/>
      </c>
      <c r="B115" s="313" t="str">
        <f>IF(ISBLANK('Tabulation of Bids'!B59),"",'Tabulation of Bids'!B59)</f>
        <v/>
      </c>
      <c r="C115" s="310" t="str">
        <f>IF('Tabulation of Bids'!D59=0,"",'Tabulation of Bids'!D59)</f>
        <v/>
      </c>
      <c r="D115" s="314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2" t="str">
        <f>IF(ISBLANK('Tabulation of Bids'!A60),"",'Tabulation of Bids'!A60)</f>
        <v/>
      </c>
      <c r="B116" s="313" t="str">
        <f>IF(ISBLANK('Tabulation of Bids'!B60),"",'Tabulation of Bids'!B60)</f>
        <v/>
      </c>
      <c r="C116" s="310" t="str">
        <f>IF('Tabulation of Bids'!D60=0,"",'Tabulation of Bids'!D60)</f>
        <v/>
      </c>
      <c r="D116" s="314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2" t="str">
        <f>IF(ISBLANK('Tabulation of Bids'!A61),"",'Tabulation of Bids'!A61)</f>
        <v/>
      </c>
      <c r="B117" s="313" t="str">
        <f>IF(ISBLANK('Tabulation of Bids'!B61),"",'Tabulation of Bids'!B61)</f>
        <v/>
      </c>
      <c r="C117" s="310" t="str">
        <f>IF('Tabulation of Bids'!D61=0,"",'Tabulation of Bids'!D61)</f>
        <v/>
      </c>
      <c r="D117" s="314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2" t="str">
        <f>IF(ISBLANK('Tabulation of Bids'!A62),"",'Tabulation of Bids'!A62)</f>
        <v/>
      </c>
      <c r="B118" s="313" t="str">
        <f>IF(ISBLANK('Tabulation of Bids'!B62),"",'Tabulation of Bids'!B62)</f>
        <v/>
      </c>
      <c r="C118" s="310" t="str">
        <f>IF('Tabulation of Bids'!D62=0,"",'Tabulation of Bids'!D62)</f>
        <v/>
      </c>
      <c r="D118" s="314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2" t="str">
        <f>IF(ISBLANK('Tabulation of Bids'!A63),"",'Tabulation of Bids'!A63)</f>
        <v/>
      </c>
      <c r="B119" s="313" t="str">
        <f>IF(ISBLANK('Tabulation of Bids'!B63),"",'Tabulation of Bids'!B63)</f>
        <v/>
      </c>
      <c r="C119" s="310" t="str">
        <f>IF('Tabulation of Bids'!D63=0,"",'Tabulation of Bids'!D63)</f>
        <v/>
      </c>
      <c r="D119" s="314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2" t="str">
        <f>IF(ISBLANK('Tabulation of Bids'!A64),"",'Tabulation of Bids'!A64)</f>
        <v/>
      </c>
      <c r="B120" s="313" t="str">
        <f>IF(ISBLANK('Tabulation of Bids'!B64),"",'Tabulation of Bids'!B64)</f>
        <v/>
      </c>
      <c r="C120" s="310" t="str">
        <f>IF('Tabulation of Bids'!D64=0,"",'Tabulation of Bids'!D64)</f>
        <v/>
      </c>
      <c r="D120" s="314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2" t="str">
        <f>IF(ISBLANK('Tabulation of Bids'!A65),"",'Tabulation of Bids'!A65)</f>
        <v/>
      </c>
      <c r="B121" s="313" t="str">
        <f>IF(ISBLANK('Tabulation of Bids'!B65),"",'Tabulation of Bids'!B65)</f>
        <v/>
      </c>
      <c r="C121" s="310" t="str">
        <f>IF('Tabulation of Bids'!D65=0,"",'Tabulation of Bids'!D65)</f>
        <v/>
      </c>
      <c r="D121" s="314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2" t="str">
        <f>IF(ISBLANK('Tabulation of Bids'!A66),"",'Tabulation of Bids'!A66)</f>
        <v/>
      </c>
      <c r="B122" s="313" t="str">
        <f>IF(ISBLANK('Tabulation of Bids'!B66),"",'Tabulation of Bids'!B66)</f>
        <v/>
      </c>
      <c r="C122" s="310" t="str">
        <f>IF('Tabulation of Bids'!D66=0,"",'Tabulation of Bids'!D66)</f>
        <v/>
      </c>
      <c r="D122" s="314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2" t="str">
        <f>IF(ISBLANK('Tabulation of Bids'!A67),"",'Tabulation of Bids'!A67)</f>
        <v/>
      </c>
      <c r="B123" s="313" t="str">
        <f>IF(ISBLANK('Tabulation of Bids'!B67),"",'Tabulation of Bids'!B67)</f>
        <v/>
      </c>
      <c r="C123" s="310" t="str">
        <f>IF('Tabulation of Bids'!D67=0,"",'Tabulation of Bids'!D67)</f>
        <v/>
      </c>
      <c r="D123" s="314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2" t="str">
        <f>IF(ISBLANK('Tabulation of Bids'!A68),"",'Tabulation of Bids'!A68)</f>
        <v/>
      </c>
      <c r="B124" s="313" t="str">
        <f>IF(ISBLANK('Tabulation of Bids'!B68),"",'Tabulation of Bids'!B68)</f>
        <v/>
      </c>
      <c r="C124" s="310" t="str">
        <f>IF('Tabulation of Bids'!D68=0,"",'Tabulation of Bids'!D68)</f>
        <v/>
      </c>
      <c r="D124" s="314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2" t="str">
        <f>IF(ISBLANK('Tabulation of Bids'!A69),"",'Tabulation of Bids'!A69)</f>
        <v/>
      </c>
      <c r="B125" s="313" t="str">
        <f>IF(ISBLANK('Tabulation of Bids'!B69),"",'Tabulation of Bids'!B69)</f>
        <v/>
      </c>
      <c r="C125" s="310" t="str">
        <f>IF('Tabulation of Bids'!D69=0,"",'Tabulation of Bids'!D69)</f>
        <v/>
      </c>
      <c r="D125" s="314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2" t="str">
        <f>IF(ISBLANK('Tabulation of Bids'!A70),"",'Tabulation of Bids'!A70)</f>
        <v/>
      </c>
      <c r="B126" s="313" t="str">
        <f>IF(ISBLANK('Tabulation of Bids'!B70),"",'Tabulation of Bids'!B70)</f>
        <v/>
      </c>
      <c r="C126" s="310" t="str">
        <f>IF('Tabulation of Bids'!D70=0,"",'Tabulation of Bids'!D70)</f>
        <v/>
      </c>
      <c r="D126" s="314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2" t="str">
        <f>IF(ISBLANK('Tabulation of Bids'!A71),"",'Tabulation of Bids'!A71)</f>
        <v/>
      </c>
      <c r="B127" s="313" t="str">
        <f>IF(ISBLANK('Tabulation of Bids'!B71),"",'Tabulation of Bids'!B71)</f>
        <v/>
      </c>
      <c r="C127" s="310" t="str">
        <f>IF('Tabulation of Bids'!D71=0,"",'Tabulation of Bids'!D71)</f>
        <v/>
      </c>
      <c r="D127" s="314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2" t="str">
        <f>IF(ISBLANK('Tabulation of Bids'!A72),"",'Tabulation of Bids'!A72)</f>
        <v/>
      </c>
      <c r="B128" s="313" t="str">
        <f>IF(ISBLANK('Tabulation of Bids'!B72),"",'Tabulation of Bids'!B72)</f>
        <v/>
      </c>
      <c r="C128" s="310" t="str">
        <f>IF('Tabulation of Bids'!D72=0,"",'Tabulation of Bids'!D72)</f>
        <v/>
      </c>
      <c r="D128" s="314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2" t="str">
        <f>IF(ISBLANK('Tabulation of Bids'!A73),"",'Tabulation of Bids'!A73)</f>
        <v/>
      </c>
      <c r="B129" s="313" t="str">
        <f>IF(ISBLANK('Tabulation of Bids'!B73),"",'Tabulation of Bids'!B73)</f>
        <v/>
      </c>
      <c r="C129" s="310" t="str">
        <f>IF('Tabulation of Bids'!D73=0,"",'Tabulation of Bids'!D73)</f>
        <v/>
      </c>
      <c r="D129" s="314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2" t="str">
        <f>IF(ISBLANK('Tabulation of Bids'!A74),"",'Tabulation of Bids'!A74)</f>
        <v/>
      </c>
      <c r="B130" s="313" t="str">
        <f>IF(ISBLANK('Tabulation of Bids'!B74),"",'Tabulation of Bids'!B74)</f>
        <v/>
      </c>
      <c r="C130" s="310" t="str">
        <f>IF('Tabulation of Bids'!D74=0,"",'Tabulation of Bids'!D74)</f>
        <v/>
      </c>
      <c r="D130" s="314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2" t="str">
        <f>IF(ISBLANK('Tabulation of Bids'!A75),"",'Tabulation of Bids'!A75)</f>
        <v/>
      </c>
      <c r="B131" s="313" t="str">
        <f>IF(ISBLANK('Tabulation of Bids'!B75),"",'Tabulation of Bids'!B75)</f>
        <v/>
      </c>
      <c r="C131" s="310" t="str">
        <f>IF('Tabulation of Bids'!D75=0,"",'Tabulation of Bids'!D75)</f>
        <v/>
      </c>
      <c r="D131" s="314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2" t="str">
        <f>IF(ISBLANK('Tabulation of Bids'!A76),"",'Tabulation of Bids'!A76)</f>
        <v/>
      </c>
      <c r="B132" s="313" t="str">
        <f>IF(ISBLANK('Tabulation of Bids'!B76),"",'Tabulation of Bids'!B76)</f>
        <v/>
      </c>
      <c r="C132" s="310" t="str">
        <f>IF('Tabulation of Bids'!D76=0,"",'Tabulation of Bids'!D76)</f>
        <v/>
      </c>
      <c r="D132" s="314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2" t="str">
        <f>IF(ISBLANK('Tabulation of Bids'!A77),"",'Tabulation of Bids'!A77)</f>
        <v/>
      </c>
      <c r="B133" s="313" t="str">
        <f>IF(ISBLANK('Tabulation of Bids'!B77),"",'Tabulation of Bids'!B77)</f>
        <v/>
      </c>
      <c r="C133" s="310" t="str">
        <f>IF('Tabulation of Bids'!D77=0,"",'Tabulation of Bids'!D77)</f>
        <v/>
      </c>
      <c r="D133" s="314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2" t="str">
        <f>IF(ISBLANK('Tabulation of Bids'!A78),"",'Tabulation of Bids'!A78)</f>
        <v/>
      </c>
      <c r="B134" s="313" t="str">
        <f>IF(ISBLANK('Tabulation of Bids'!B78),"",'Tabulation of Bids'!B78)</f>
        <v/>
      </c>
      <c r="C134" s="310" t="str">
        <f>IF('Tabulation of Bids'!D78=0,"",'Tabulation of Bids'!D78)</f>
        <v/>
      </c>
      <c r="D134" s="314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2" t="str">
        <f>IF(ISBLANK('Tabulation of Bids'!A79),"",'Tabulation of Bids'!A79)</f>
        <v/>
      </c>
      <c r="B135" s="313" t="str">
        <f>IF(ISBLANK('Tabulation of Bids'!B79),"",'Tabulation of Bids'!B79)</f>
        <v/>
      </c>
      <c r="C135" s="310" t="str">
        <f>IF('Tabulation of Bids'!D79=0,"",'Tabulation of Bids'!D79)</f>
        <v/>
      </c>
      <c r="D135" s="314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2" t="str">
        <f>IF(ISBLANK('Tabulation of Bids'!A80),"",'Tabulation of Bids'!A80)</f>
        <v/>
      </c>
      <c r="B136" s="313" t="str">
        <f>IF(ISBLANK('Tabulation of Bids'!B80),"",'Tabulation of Bids'!B80)</f>
        <v/>
      </c>
      <c r="C136" s="310" t="str">
        <f>IF('Tabulation of Bids'!D80=0,"",'Tabulation of Bids'!D80)</f>
        <v/>
      </c>
      <c r="D136" s="314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5" t="str">
        <f>IF(ISBLANK('Tabulation of Bids'!A81),"",'Tabulation of Bids'!A81)</f>
        <v/>
      </c>
      <c r="B137" s="316" t="str">
        <f>IF(ISBLANK('Tabulation of Bids'!B81),"",'Tabulation of Bids'!B81)</f>
        <v/>
      </c>
      <c r="C137" s="310" t="str">
        <f>IF('Tabulation of Bids'!D81=0,"",'Tabulation of Bids'!D81)</f>
        <v/>
      </c>
      <c r="D137" s="317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597694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9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>Estimate No. 1 from  May 12, 2008 to  June 4, 2008</v>
      </c>
      <c r="C162" s="12"/>
      <c r="D162" s="12"/>
      <c r="E162" s="12"/>
      <c r="F162" s="12"/>
      <c r="G162" s="12"/>
      <c r="H162" s="12"/>
      <c r="I162" s="318"/>
      <c r="J162" s="11" t="s">
        <v>30</v>
      </c>
      <c r="K162" s="11"/>
    </row>
    <row r="163" spans="1:11" x14ac:dyDescent="0.2">
      <c r="A163" s="12"/>
      <c r="B163" s="93" t="str">
        <f>B110</f>
        <v>Payable to: Copenhaver Construction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Gilberts, IL Bid Bond</v>
      </c>
      <c r="C164" s="12"/>
      <c r="D164" s="12"/>
      <c r="E164" s="12"/>
      <c r="F164" s="12"/>
      <c r="G164" s="12"/>
      <c r="H164" s="14" t="s">
        <v>32</v>
      </c>
      <c r="I164" s="382" t="str">
        <f>I111</f>
        <v>Project Name: Main Street Streetscape</v>
      </c>
      <c r="J164" s="382"/>
      <c r="K164" s="382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8" t="str">
        <f>IF(ISBLANK('Tabulation of Bids'!A84),"",'Tabulation of Bids'!A84)</f>
        <v/>
      </c>
      <c r="B167" s="309" t="str">
        <f>IF(ISBLANK('Tabulation of Bids'!B84),"",'Tabulation of Bids'!B84)</f>
        <v/>
      </c>
      <c r="C167" s="310" t="str">
        <f>IF('Tabulation of Bids'!D84=0,"",'Tabulation of Bids'!D84)</f>
        <v/>
      </c>
      <c r="D167" s="311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2" t="str">
        <f>IF(ISBLANK('Tabulation of Bids'!A85),"",'Tabulation of Bids'!A85)</f>
        <v/>
      </c>
      <c r="B168" s="313" t="str">
        <f>IF(ISBLANK('Tabulation of Bids'!B85),"",'Tabulation of Bids'!B85)</f>
        <v/>
      </c>
      <c r="C168" s="310" t="str">
        <f>IF('Tabulation of Bids'!D85=0,"",'Tabulation of Bids'!D85)</f>
        <v/>
      </c>
      <c r="D168" s="314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2" t="str">
        <f>IF(ISBLANK('Tabulation of Bids'!A86),"",'Tabulation of Bids'!A86)</f>
        <v/>
      </c>
      <c r="B169" s="313" t="str">
        <f>IF(ISBLANK('Tabulation of Bids'!B86),"",'Tabulation of Bids'!B86)</f>
        <v/>
      </c>
      <c r="C169" s="310" t="str">
        <f>IF('Tabulation of Bids'!D86=0,"",'Tabulation of Bids'!D86)</f>
        <v/>
      </c>
      <c r="D169" s="314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2" t="str">
        <f>IF(ISBLANK('Tabulation of Bids'!A87),"",'Tabulation of Bids'!A87)</f>
        <v/>
      </c>
      <c r="B170" s="313" t="str">
        <f>IF(ISBLANK('Tabulation of Bids'!B87),"",'Tabulation of Bids'!B87)</f>
        <v/>
      </c>
      <c r="C170" s="310" t="str">
        <f>IF('Tabulation of Bids'!D87=0,"",'Tabulation of Bids'!D87)</f>
        <v/>
      </c>
      <c r="D170" s="314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2" t="str">
        <f>IF(ISBLANK('Tabulation of Bids'!A88),"",'Tabulation of Bids'!A88)</f>
        <v/>
      </c>
      <c r="B171" s="313" t="str">
        <f>IF(ISBLANK('Tabulation of Bids'!B88),"",'Tabulation of Bids'!B88)</f>
        <v/>
      </c>
      <c r="C171" s="310" t="str">
        <f>IF('Tabulation of Bids'!D88=0,"",'Tabulation of Bids'!D88)</f>
        <v/>
      </c>
      <c r="D171" s="314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2" t="str">
        <f>IF(ISBLANK('Tabulation of Bids'!A89),"",'Tabulation of Bids'!A89)</f>
        <v/>
      </c>
      <c r="B172" s="313" t="str">
        <f>IF(ISBLANK('Tabulation of Bids'!B89),"",'Tabulation of Bids'!B89)</f>
        <v/>
      </c>
      <c r="C172" s="310" t="str">
        <f>IF('Tabulation of Bids'!D89=0,"",'Tabulation of Bids'!D89)</f>
        <v/>
      </c>
      <c r="D172" s="314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2" t="str">
        <f>IF(ISBLANK('Tabulation of Bids'!A90),"",'Tabulation of Bids'!A90)</f>
        <v/>
      </c>
      <c r="B173" s="313" t="str">
        <f>IF(ISBLANK('Tabulation of Bids'!B90),"",'Tabulation of Bids'!B90)</f>
        <v/>
      </c>
      <c r="C173" s="310" t="str">
        <f>IF('Tabulation of Bids'!D90=0,"",'Tabulation of Bids'!D90)</f>
        <v/>
      </c>
      <c r="D173" s="314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2" t="str">
        <f>IF(ISBLANK('Tabulation of Bids'!A91),"",'Tabulation of Bids'!A91)</f>
        <v/>
      </c>
      <c r="B174" s="313" t="str">
        <f>IF(ISBLANK('Tabulation of Bids'!B91),"",'Tabulation of Bids'!B91)</f>
        <v/>
      </c>
      <c r="C174" s="310" t="str">
        <f>IF('Tabulation of Bids'!D91=0,"",'Tabulation of Bids'!D91)</f>
        <v/>
      </c>
      <c r="D174" s="314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2" t="str">
        <f>IF(ISBLANK('Tabulation of Bids'!A92),"",'Tabulation of Bids'!A92)</f>
        <v/>
      </c>
      <c r="B175" s="313" t="str">
        <f>IF(ISBLANK('Tabulation of Bids'!B92),"",'Tabulation of Bids'!B92)</f>
        <v/>
      </c>
      <c r="C175" s="310" t="str">
        <f>IF('Tabulation of Bids'!D92=0,"",'Tabulation of Bids'!D92)</f>
        <v/>
      </c>
      <c r="D175" s="314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2" t="str">
        <f>IF(ISBLANK('Tabulation of Bids'!A93),"",'Tabulation of Bids'!A93)</f>
        <v/>
      </c>
      <c r="B176" s="313" t="str">
        <f>IF(ISBLANK('Tabulation of Bids'!B93),"",'Tabulation of Bids'!B93)</f>
        <v/>
      </c>
      <c r="C176" s="310" t="str">
        <f>IF('Tabulation of Bids'!D93=0,"",'Tabulation of Bids'!D93)</f>
        <v/>
      </c>
      <c r="D176" s="314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2" t="str">
        <f>IF(ISBLANK('Tabulation of Bids'!A94),"",'Tabulation of Bids'!A94)</f>
        <v/>
      </c>
      <c r="B177" s="313" t="str">
        <f>IF(ISBLANK('Tabulation of Bids'!B94),"",'Tabulation of Bids'!B94)</f>
        <v/>
      </c>
      <c r="C177" s="310" t="str">
        <f>IF('Tabulation of Bids'!D94=0,"",'Tabulation of Bids'!D94)</f>
        <v/>
      </c>
      <c r="D177" s="314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2" t="str">
        <f>IF(ISBLANK('Tabulation of Bids'!A95),"",'Tabulation of Bids'!A95)</f>
        <v/>
      </c>
      <c r="B178" s="313" t="str">
        <f>IF(ISBLANK('Tabulation of Bids'!B95),"",'Tabulation of Bids'!B95)</f>
        <v/>
      </c>
      <c r="C178" s="310" t="str">
        <f>IF('Tabulation of Bids'!D95=0,"",'Tabulation of Bids'!D95)</f>
        <v/>
      </c>
      <c r="D178" s="314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2" t="str">
        <f>IF(ISBLANK('Tabulation of Bids'!A96),"",'Tabulation of Bids'!A96)</f>
        <v/>
      </c>
      <c r="B179" s="313" t="str">
        <f>IF(ISBLANK('Tabulation of Bids'!B96),"",'Tabulation of Bids'!B96)</f>
        <v/>
      </c>
      <c r="C179" s="310" t="str">
        <f>IF('Tabulation of Bids'!D96=0,"",'Tabulation of Bids'!D96)</f>
        <v/>
      </c>
      <c r="D179" s="314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2" t="str">
        <f>IF(ISBLANK('Tabulation of Bids'!A97),"",'Tabulation of Bids'!A97)</f>
        <v/>
      </c>
      <c r="B180" s="313" t="str">
        <f>IF(ISBLANK('Tabulation of Bids'!B97),"",'Tabulation of Bids'!B97)</f>
        <v/>
      </c>
      <c r="C180" s="310" t="str">
        <f>IF('Tabulation of Bids'!D97=0,"",'Tabulation of Bids'!D97)</f>
        <v/>
      </c>
      <c r="D180" s="314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2" t="str">
        <f>IF(ISBLANK('Tabulation of Bids'!A98),"",'Tabulation of Bids'!A98)</f>
        <v/>
      </c>
      <c r="B181" s="313" t="str">
        <f>IF(ISBLANK('Tabulation of Bids'!B98),"",'Tabulation of Bids'!B98)</f>
        <v/>
      </c>
      <c r="C181" s="310" t="str">
        <f>IF('Tabulation of Bids'!D98=0,"",'Tabulation of Bids'!D98)</f>
        <v/>
      </c>
      <c r="D181" s="314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2" t="str">
        <f>IF(ISBLANK('Tabulation of Bids'!A99),"",'Tabulation of Bids'!A99)</f>
        <v/>
      </c>
      <c r="B182" s="313" t="str">
        <f>IF(ISBLANK('Tabulation of Bids'!B99),"",'Tabulation of Bids'!B99)</f>
        <v/>
      </c>
      <c r="C182" s="310" t="str">
        <f>IF('Tabulation of Bids'!D99=0,"",'Tabulation of Bids'!D99)</f>
        <v/>
      </c>
      <c r="D182" s="314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2" t="str">
        <f>IF(ISBLANK('Tabulation of Bids'!A100),"",'Tabulation of Bids'!A100)</f>
        <v/>
      </c>
      <c r="B183" s="313" t="str">
        <f>IF(ISBLANK('Tabulation of Bids'!B100),"",'Tabulation of Bids'!B100)</f>
        <v/>
      </c>
      <c r="C183" s="310" t="str">
        <f>IF('Tabulation of Bids'!D100=0,"",'Tabulation of Bids'!D100)</f>
        <v/>
      </c>
      <c r="D183" s="314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2" t="str">
        <f>IF(ISBLANK('Tabulation of Bids'!A101),"",'Tabulation of Bids'!A101)</f>
        <v/>
      </c>
      <c r="B184" s="313" t="str">
        <f>IF(ISBLANK('Tabulation of Bids'!B101),"",'Tabulation of Bids'!B101)</f>
        <v/>
      </c>
      <c r="C184" s="310" t="str">
        <f>IF('Tabulation of Bids'!D101=0,"",'Tabulation of Bids'!D101)</f>
        <v/>
      </c>
      <c r="D184" s="314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2" t="str">
        <f>IF(ISBLANK('Tabulation of Bids'!A102),"",'Tabulation of Bids'!A102)</f>
        <v/>
      </c>
      <c r="B185" s="313" t="str">
        <f>IF(ISBLANK('Tabulation of Bids'!B102),"",'Tabulation of Bids'!B102)</f>
        <v/>
      </c>
      <c r="C185" s="310" t="str">
        <f>IF('Tabulation of Bids'!D102=0,"",'Tabulation of Bids'!D102)</f>
        <v/>
      </c>
      <c r="D185" s="314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2" t="str">
        <f>IF(ISBLANK('Tabulation of Bids'!A103),"",'Tabulation of Bids'!A103)</f>
        <v/>
      </c>
      <c r="B186" s="313" t="str">
        <f>IF(ISBLANK('Tabulation of Bids'!B103),"",'Tabulation of Bids'!B103)</f>
        <v/>
      </c>
      <c r="C186" s="310" t="str">
        <f>IF('Tabulation of Bids'!D103=0,"",'Tabulation of Bids'!D103)</f>
        <v/>
      </c>
      <c r="D186" s="314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2" t="str">
        <f>IF(ISBLANK('Tabulation of Bids'!A104),"",'Tabulation of Bids'!A104)</f>
        <v/>
      </c>
      <c r="B187" s="313" t="str">
        <f>IF(ISBLANK('Tabulation of Bids'!B104),"",'Tabulation of Bids'!B104)</f>
        <v/>
      </c>
      <c r="C187" s="310" t="str">
        <f>IF('Tabulation of Bids'!D104=0,"",'Tabulation of Bids'!D104)</f>
        <v/>
      </c>
      <c r="D187" s="314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2" t="str">
        <f>IF(ISBLANK('Tabulation of Bids'!A105),"",'Tabulation of Bids'!A105)</f>
        <v/>
      </c>
      <c r="B188" s="313" t="str">
        <f>IF(ISBLANK('Tabulation of Bids'!B105),"",'Tabulation of Bids'!B105)</f>
        <v/>
      </c>
      <c r="C188" s="310" t="str">
        <f>IF('Tabulation of Bids'!D105=0,"",'Tabulation of Bids'!D105)</f>
        <v/>
      </c>
      <c r="D188" s="314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2" t="str">
        <f>IF(ISBLANK('Tabulation of Bids'!A106),"",'Tabulation of Bids'!A106)</f>
        <v/>
      </c>
      <c r="B189" s="313" t="str">
        <f>IF(ISBLANK('Tabulation of Bids'!B106),"",'Tabulation of Bids'!B106)</f>
        <v/>
      </c>
      <c r="C189" s="310" t="str">
        <f>IF('Tabulation of Bids'!D106=0,"",'Tabulation of Bids'!D106)</f>
        <v/>
      </c>
      <c r="D189" s="314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5" t="str">
        <f>IF(ISBLANK('Tabulation of Bids'!A107),"",'Tabulation of Bids'!A107)</f>
        <v/>
      </c>
      <c r="B190" s="316" t="str">
        <f>IF(ISBLANK('Tabulation of Bids'!B107),"",'Tabulation of Bids'!B107)</f>
        <v/>
      </c>
      <c r="C190" s="310" t="str">
        <f>IF('Tabulation of Bids'!D107=0,"",'Tabulation of Bids'!D107)</f>
        <v/>
      </c>
      <c r="D190" s="317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597694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9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F5" sqref="F5:G5"/>
    </sheetView>
  </sheetViews>
  <sheetFormatPr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8"/>
      <c r="G5" s="37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6" t="str">
        <f>'Pay Estimate'!$I$5</f>
        <v>Project Name: Main Street Streetscape</v>
      </c>
      <c r="G7" s="376"/>
    </row>
    <row r="8" spans="1:7" x14ac:dyDescent="0.2">
      <c r="A8" s="67" t="s">
        <v>56</v>
      </c>
      <c r="B8" s="67"/>
      <c r="C8" s="67"/>
      <c r="D8" s="67"/>
      <c r="E8" s="68" t="s">
        <v>57</v>
      </c>
      <c r="F8" s="378">
        <v>1</v>
      </c>
      <c r="G8" s="378"/>
    </row>
    <row r="9" spans="1:7" x14ac:dyDescent="0.2">
      <c r="A9" s="67"/>
      <c r="B9" s="67"/>
      <c r="C9" s="67"/>
      <c r="D9" s="67"/>
      <c r="E9" s="68" t="s">
        <v>25</v>
      </c>
      <c r="F9" s="386"/>
      <c r="G9" s="386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0" t="str">
        <f>'Tabulation of Bids'!G1</f>
        <v>Copenhaver Construction</v>
      </c>
      <c r="G10" s="38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7" t="s">
        <v>105</v>
      </c>
      <c r="B57" s="388"/>
      <c r="C57" s="388"/>
      <c r="D57" s="389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0"/>
      <c r="B58" s="391"/>
      <c r="C58" s="391"/>
      <c r="D58" s="392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4"/>
      <c r="B67" s="86" t="s">
        <v>71</v>
      </c>
      <c r="C67" s="86"/>
      <c r="D67" s="86"/>
      <c r="E67" s="86"/>
      <c r="F67" s="86"/>
      <c r="G67" s="86"/>
    </row>
    <row r="68" spans="1:7" x14ac:dyDescent="0.2">
      <c r="A68" s="385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4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5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4"/>
      <c r="B73" s="86" t="s">
        <v>74</v>
      </c>
      <c r="C73" s="86"/>
      <c r="D73" s="86"/>
      <c r="E73" s="86"/>
      <c r="F73" s="86"/>
      <c r="G73" s="86"/>
    </row>
    <row r="74" spans="1:7" x14ac:dyDescent="0.2">
      <c r="A74" s="385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2022-05-17T16:10:46Z</cp:lastPrinted>
  <dcterms:created xsi:type="dcterms:W3CDTF">2000-03-30T15:03:44Z</dcterms:created>
  <dcterms:modified xsi:type="dcterms:W3CDTF">2022-07-12T21:58:19Z</dcterms:modified>
</cp:coreProperties>
</file>