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ID TABS\2021\"/>
    </mc:Choice>
  </mc:AlternateContent>
  <bookViews>
    <workbookView xWindow="-216" yWindow="12" windowWidth="12120" windowHeight="6852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Bids'!$1:$6</definedName>
  </definedNames>
  <calcPr calcId="162913"/>
</workbook>
</file>

<file path=xl/calcChain.xml><?xml version="1.0" encoding="utf-8"?>
<calcChain xmlns="http://schemas.openxmlformats.org/spreadsheetml/2006/main">
  <c r="B85" i="1" l="1"/>
  <c r="A85" i="1" s="1"/>
  <c r="A151" i="3" s="1"/>
  <c r="E130" i="3" s="1"/>
  <c r="B59" i="1"/>
  <c r="A59" i="1" s="1"/>
  <c r="A106" i="3" s="1"/>
  <c r="E85" i="3" s="1"/>
  <c r="B33" i="1"/>
  <c r="B61" i="3" s="1"/>
  <c r="B34" i="1"/>
  <c r="B35" i="1"/>
  <c r="A35" i="1" s="1"/>
  <c r="A63" i="3" s="1"/>
  <c r="B36" i="1"/>
  <c r="A36" i="1" s="1"/>
  <c r="A64" i="3" s="1"/>
  <c r="B37" i="1"/>
  <c r="B35" i="2" s="1"/>
  <c r="B38" i="1"/>
  <c r="B66" i="5" s="1"/>
  <c r="B39" i="1"/>
  <c r="B67" i="5" s="1"/>
  <c r="B40" i="1"/>
  <c r="A40" i="1" s="1"/>
  <c r="A38" i="2" s="1"/>
  <c r="B41" i="1"/>
  <c r="B69" i="5" s="1"/>
  <c r="B42" i="1"/>
  <c r="B43" i="1"/>
  <c r="B44" i="1"/>
  <c r="A44" i="1" s="1"/>
  <c r="A42" i="2" s="1"/>
  <c r="B45" i="1"/>
  <c r="B46" i="1"/>
  <c r="B47" i="1"/>
  <c r="B75" i="5" s="1"/>
  <c r="B48" i="1"/>
  <c r="A48" i="1" s="1"/>
  <c r="A46" i="2" s="1"/>
  <c r="B49" i="1"/>
  <c r="B47" i="2" s="1"/>
  <c r="B50" i="1"/>
  <c r="B51" i="1"/>
  <c r="B52" i="1"/>
  <c r="A52" i="1" s="1"/>
  <c r="A80" i="5" s="1"/>
  <c r="B53" i="1"/>
  <c r="B81" i="5" s="1"/>
  <c r="B54" i="1"/>
  <c r="B55" i="1"/>
  <c r="B53" i="2" s="1"/>
  <c r="B56" i="1"/>
  <c r="A56" i="1" s="1"/>
  <c r="A54" i="2" s="1"/>
  <c r="D33" i="1"/>
  <c r="E33" i="1"/>
  <c r="E61" i="3" s="1"/>
  <c r="D40" i="1"/>
  <c r="D68" i="3" s="1"/>
  <c r="E40" i="1"/>
  <c r="E68" i="3" s="1"/>
  <c r="D41" i="1"/>
  <c r="E41" i="1"/>
  <c r="E69" i="3" s="1"/>
  <c r="D42" i="1"/>
  <c r="D70" i="3" s="1"/>
  <c r="E42" i="1"/>
  <c r="E70" i="3" s="1"/>
  <c r="D43" i="1"/>
  <c r="E43" i="1"/>
  <c r="E71" i="3" s="1"/>
  <c r="D44" i="1"/>
  <c r="D72" i="3" s="1"/>
  <c r="E44" i="1"/>
  <c r="E72" i="3" s="1"/>
  <c r="D45" i="1"/>
  <c r="E45" i="1"/>
  <c r="E73" i="3" s="1"/>
  <c r="D46" i="1"/>
  <c r="D74" i="3" s="1"/>
  <c r="E46" i="1"/>
  <c r="E74" i="3" s="1"/>
  <c r="D47" i="1"/>
  <c r="E47" i="1"/>
  <c r="E75" i="3" s="1"/>
  <c r="D48" i="1"/>
  <c r="D76" i="3" s="1"/>
  <c r="E48" i="1"/>
  <c r="E76" i="3" s="1"/>
  <c r="D49" i="1"/>
  <c r="E49" i="1"/>
  <c r="E77" i="3" s="1"/>
  <c r="D50" i="1"/>
  <c r="D78" i="3" s="1"/>
  <c r="E50" i="1"/>
  <c r="E78" i="3" s="1"/>
  <c r="D51" i="1"/>
  <c r="E51" i="1"/>
  <c r="E79" i="3" s="1"/>
  <c r="D52" i="1"/>
  <c r="D80" i="3" s="1"/>
  <c r="E52" i="1"/>
  <c r="E80" i="3" s="1"/>
  <c r="D53" i="1"/>
  <c r="R53" i="1" s="1"/>
  <c r="E53" i="1"/>
  <c r="E81" i="3" s="1"/>
  <c r="D54" i="1"/>
  <c r="D82" i="3" s="1"/>
  <c r="E54" i="1"/>
  <c r="E82" i="3" s="1"/>
  <c r="D55" i="1"/>
  <c r="E55" i="1"/>
  <c r="E83" i="3" s="1"/>
  <c r="D56" i="1"/>
  <c r="D84" i="3" s="1"/>
  <c r="E56" i="1"/>
  <c r="E84" i="3" s="1"/>
  <c r="D34" i="1"/>
  <c r="E34" i="1"/>
  <c r="E62" i="3" s="1"/>
  <c r="D35" i="1"/>
  <c r="D63" i="3" s="1"/>
  <c r="E35" i="1"/>
  <c r="E63" i="3" s="1"/>
  <c r="D36" i="1"/>
  <c r="E36" i="1"/>
  <c r="E64" i="3" s="1"/>
  <c r="D37" i="1"/>
  <c r="D65" i="3" s="1"/>
  <c r="E37" i="1"/>
  <c r="E65" i="3" s="1"/>
  <c r="D38" i="1"/>
  <c r="E38" i="1"/>
  <c r="E66" i="3" s="1"/>
  <c r="D39" i="1"/>
  <c r="D67" i="3" s="1"/>
  <c r="E39" i="1"/>
  <c r="E67" i="3" s="1"/>
  <c r="D7" i="1"/>
  <c r="D16" i="3" s="1"/>
  <c r="E7" i="1"/>
  <c r="E16" i="3" s="1"/>
  <c r="D8" i="1"/>
  <c r="D17" i="3" s="1"/>
  <c r="E8" i="1"/>
  <c r="E17" i="3" s="1"/>
  <c r="D9" i="1"/>
  <c r="C10" i="5" s="1"/>
  <c r="F10" i="5" s="1"/>
  <c r="E9" i="1"/>
  <c r="E18" i="3" s="1"/>
  <c r="D10" i="1"/>
  <c r="D19" i="3" s="1"/>
  <c r="E10" i="1"/>
  <c r="E19" i="3" s="1"/>
  <c r="D11" i="1"/>
  <c r="L11" i="1" s="1"/>
  <c r="E11" i="1"/>
  <c r="E20" i="3" s="1"/>
  <c r="D12" i="1"/>
  <c r="D21" i="3" s="1"/>
  <c r="E12" i="1"/>
  <c r="E21" i="3" s="1"/>
  <c r="D13" i="1"/>
  <c r="E13" i="1"/>
  <c r="E22" i="3" s="1"/>
  <c r="D14" i="1"/>
  <c r="P14" i="1" s="1"/>
  <c r="E14" i="1"/>
  <c r="E23" i="3" s="1"/>
  <c r="D15" i="1"/>
  <c r="E15" i="1"/>
  <c r="E24" i="3" s="1"/>
  <c r="D16" i="1"/>
  <c r="D25" i="3" s="1"/>
  <c r="E16" i="1"/>
  <c r="E25" i="3" s="1"/>
  <c r="D17" i="1"/>
  <c r="E17" i="1"/>
  <c r="E26" i="3" s="1"/>
  <c r="D18" i="1"/>
  <c r="D27" i="3" s="1"/>
  <c r="E18" i="1"/>
  <c r="E27" i="3" s="1"/>
  <c r="D19" i="1"/>
  <c r="E19" i="1"/>
  <c r="E28" i="3" s="1"/>
  <c r="D20" i="1"/>
  <c r="D29" i="3" s="1"/>
  <c r="E20" i="1"/>
  <c r="E29" i="3" s="1"/>
  <c r="D21" i="1"/>
  <c r="R21" i="1" s="1"/>
  <c r="E21" i="1"/>
  <c r="E30" i="3" s="1"/>
  <c r="D22" i="1"/>
  <c r="D31" i="3" s="1"/>
  <c r="E22" i="1"/>
  <c r="E31" i="3" s="1"/>
  <c r="D23" i="1"/>
  <c r="E23" i="1"/>
  <c r="E32" i="3" s="1"/>
  <c r="D24" i="1"/>
  <c r="E24" i="1"/>
  <c r="E33" i="3" s="1"/>
  <c r="D25" i="1"/>
  <c r="E25" i="1"/>
  <c r="E34" i="3" s="1"/>
  <c r="D26" i="1"/>
  <c r="P26" i="1" s="1"/>
  <c r="E26" i="1"/>
  <c r="E35" i="3" s="1"/>
  <c r="D27" i="1"/>
  <c r="D25" i="2" s="1"/>
  <c r="F25" i="2" s="1"/>
  <c r="E27" i="1"/>
  <c r="E36" i="3" s="1"/>
  <c r="D28" i="1"/>
  <c r="E28" i="1"/>
  <c r="E37" i="3" s="1"/>
  <c r="D29" i="1"/>
  <c r="E29" i="1"/>
  <c r="E38" i="3" s="1"/>
  <c r="D30" i="1"/>
  <c r="R30" i="1" s="1"/>
  <c r="E30" i="1"/>
  <c r="E39" i="3" s="1"/>
  <c r="D59" i="1"/>
  <c r="E59" i="1"/>
  <c r="E106" i="3" s="1"/>
  <c r="D60" i="1"/>
  <c r="E60" i="1"/>
  <c r="E107" i="3" s="1"/>
  <c r="D61" i="1"/>
  <c r="E61" i="1"/>
  <c r="E108" i="3" s="1"/>
  <c r="D62" i="1"/>
  <c r="P62" i="1" s="1"/>
  <c r="E62" i="1"/>
  <c r="E109" i="3" s="1"/>
  <c r="D63" i="1"/>
  <c r="D61" i="2" s="1"/>
  <c r="F61" i="2" s="1"/>
  <c r="E63" i="1"/>
  <c r="E110" i="3" s="1"/>
  <c r="D64" i="1"/>
  <c r="D111" i="3" s="1"/>
  <c r="E64" i="1"/>
  <c r="E111" i="3" s="1"/>
  <c r="D65" i="1"/>
  <c r="E65" i="1"/>
  <c r="E112" i="3" s="1"/>
  <c r="D66" i="1"/>
  <c r="D64" i="2" s="1"/>
  <c r="F64" i="2" s="1"/>
  <c r="E66" i="1"/>
  <c r="E113" i="3" s="1"/>
  <c r="D67" i="1"/>
  <c r="E67" i="1"/>
  <c r="E114" i="3" s="1"/>
  <c r="D68" i="1"/>
  <c r="D115" i="3" s="1"/>
  <c r="E68" i="1"/>
  <c r="E115" i="3" s="1"/>
  <c r="D69" i="1"/>
  <c r="E69" i="1"/>
  <c r="E116" i="3" s="1"/>
  <c r="D70" i="1"/>
  <c r="D117" i="3" s="1"/>
  <c r="E70" i="1"/>
  <c r="E117" i="3" s="1"/>
  <c r="D71" i="1"/>
  <c r="E71" i="1"/>
  <c r="E118" i="3" s="1"/>
  <c r="D72" i="1"/>
  <c r="D119" i="3" s="1"/>
  <c r="E72" i="1"/>
  <c r="E119" i="3" s="1"/>
  <c r="D73" i="1"/>
  <c r="E73" i="1"/>
  <c r="E120" i="3" s="1"/>
  <c r="D74" i="1"/>
  <c r="P74" i="1" s="1"/>
  <c r="E74" i="1"/>
  <c r="E121" i="3" s="1"/>
  <c r="D75" i="1"/>
  <c r="D122" i="3" s="1"/>
  <c r="E75" i="1"/>
  <c r="E122" i="3" s="1"/>
  <c r="D76" i="1"/>
  <c r="E76" i="1"/>
  <c r="E123" i="3" s="1"/>
  <c r="D77" i="1"/>
  <c r="D124" i="3" s="1"/>
  <c r="E77" i="1"/>
  <c r="E124" i="3" s="1"/>
  <c r="D78" i="1"/>
  <c r="E78" i="1"/>
  <c r="E125" i="3" s="1"/>
  <c r="D79" i="1"/>
  <c r="C134" i="5" s="1"/>
  <c r="F134" i="5" s="1"/>
  <c r="E79" i="1"/>
  <c r="E126" i="3" s="1"/>
  <c r="D80" i="1"/>
  <c r="E80" i="1"/>
  <c r="E127" i="3" s="1"/>
  <c r="D81" i="1"/>
  <c r="D128" i="3" s="1"/>
  <c r="E81" i="1"/>
  <c r="E128" i="3" s="1"/>
  <c r="D82" i="1"/>
  <c r="E82" i="1"/>
  <c r="E129" i="3" s="1"/>
  <c r="D85" i="1"/>
  <c r="D151" i="3" s="1"/>
  <c r="E85" i="1"/>
  <c r="D86" i="1"/>
  <c r="E86" i="1"/>
  <c r="E152" i="3" s="1"/>
  <c r="D87" i="1"/>
  <c r="D153" i="3" s="1"/>
  <c r="E87" i="1"/>
  <c r="E153" i="3" s="1"/>
  <c r="D88" i="1"/>
  <c r="E88" i="1"/>
  <c r="E154" i="3" s="1"/>
  <c r="D89" i="1"/>
  <c r="D155" i="3" s="1"/>
  <c r="E89" i="1"/>
  <c r="D90" i="1"/>
  <c r="E90" i="1"/>
  <c r="E156" i="3"/>
  <c r="D91" i="1"/>
  <c r="E91" i="1"/>
  <c r="E157" i="3" s="1"/>
  <c r="D92" i="1"/>
  <c r="D158" i="3" s="1"/>
  <c r="E92" i="1"/>
  <c r="D93" i="1"/>
  <c r="E93" i="1"/>
  <c r="E159" i="3" s="1"/>
  <c r="D94" i="1"/>
  <c r="N94" i="1" s="1"/>
  <c r="E94" i="1"/>
  <c r="E160" i="3" s="1"/>
  <c r="D95" i="1"/>
  <c r="D161" i="3" s="1"/>
  <c r="E95" i="1"/>
  <c r="E161" i="3" s="1"/>
  <c r="D96" i="1"/>
  <c r="D94" i="2" s="1"/>
  <c r="F94" i="2" s="1"/>
  <c r="E96" i="1"/>
  <c r="E162" i="3" s="1"/>
  <c r="D97" i="1"/>
  <c r="E97" i="1"/>
  <c r="E163" i="3" s="1"/>
  <c r="D98" i="1"/>
  <c r="D164" i="3" s="1"/>
  <c r="E98" i="1"/>
  <c r="D99" i="1"/>
  <c r="E99" i="1"/>
  <c r="E165" i="3" s="1"/>
  <c r="D100" i="1"/>
  <c r="D166" i="3"/>
  <c r="E100" i="1"/>
  <c r="E166" i="3" s="1"/>
  <c r="D101" i="1"/>
  <c r="D167" i="3" s="1"/>
  <c r="E101" i="1"/>
  <c r="D102" i="1"/>
  <c r="D168" i="3" s="1"/>
  <c r="E102" i="1"/>
  <c r="E168" i="3" s="1"/>
  <c r="D103" i="1"/>
  <c r="D169" i="3" s="1"/>
  <c r="E103" i="1"/>
  <c r="E169" i="3" s="1"/>
  <c r="D104" i="1"/>
  <c r="N104" i="1" s="1"/>
  <c r="E104" i="1"/>
  <c r="E170" i="3" s="1"/>
  <c r="D105" i="1"/>
  <c r="L105" i="1" s="1"/>
  <c r="E105" i="1"/>
  <c r="D106" i="1"/>
  <c r="D172" i="3" s="1"/>
  <c r="E106" i="1"/>
  <c r="E172" i="3"/>
  <c r="D107" i="1"/>
  <c r="E107" i="1"/>
  <c r="E173" i="3" s="1"/>
  <c r="D108" i="1"/>
  <c r="D174" i="3" s="1"/>
  <c r="E108" i="1"/>
  <c r="J8" i="5"/>
  <c r="J9" i="5"/>
  <c r="J10" i="5"/>
  <c r="E10" i="5" s="1"/>
  <c r="J11" i="5"/>
  <c r="J12" i="5"/>
  <c r="J13" i="5"/>
  <c r="E13" i="5" s="1"/>
  <c r="J14" i="5"/>
  <c r="E14" i="5" s="1"/>
  <c r="J15" i="5"/>
  <c r="E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60" i="1"/>
  <c r="B115" i="5" s="1"/>
  <c r="B61" i="1"/>
  <c r="B62" i="1"/>
  <c r="A62" i="1" s="1"/>
  <c r="A60" i="2" s="1"/>
  <c r="B63" i="1"/>
  <c r="A63" i="1" s="1"/>
  <c r="B64" i="1"/>
  <c r="B119" i="5" s="1"/>
  <c r="B65" i="1"/>
  <c r="B66" i="1"/>
  <c r="B67" i="1"/>
  <c r="A67" i="1" s="1"/>
  <c r="B68" i="1"/>
  <c r="B123" i="5" s="1"/>
  <c r="B69" i="1"/>
  <c r="B124" i="5" s="1"/>
  <c r="B70" i="1"/>
  <c r="A70" i="1" s="1"/>
  <c r="A68" i="2" s="1"/>
  <c r="B71" i="1"/>
  <c r="A71" i="1" s="1"/>
  <c r="B72" i="1"/>
  <c r="B127" i="5" s="1"/>
  <c r="B73" i="1"/>
  <c r="B74" i="1"/>
  <c r="B121" i="3" s="1"/>
  <c r="B75" i="1"/>
  <c r="A75" i="1" s="1"/>
  <c r="B76" i="1"/>
  <c r="B131" i="5" s="1"/>
  <c r="B77" i="1"/>
  <c r="A77" i="1" s="1"/>
  <c r="A75" i="2" s="1"/>
  <c r="B78" i="1"/>
  <c r="A78" i="1" s="1"/>
  <c r="A76" i="2" s="1"/>
  <c r="B79" i="1"/>
  <c r="A79" i="1" s="1"/>
  <c r="B80" i="1"/>
  <c r="B135" i="5" s="1"/>
  <c r="B81" i="1"/>
  <c r="B82" i="1"/>
  <c r="B8" i="1"/>
  <c r="A7" i="1" s="1"/>
  <c r="B7" i="1"/>
  <c r="C7" i="1"/>
  <c r="C5" i="2" s="1"/>
  <c r="C8" i="1"/>
  <c r="D9" i="5" s="1"/>
  <c r="B9" i="1"/>
  <c r="B18" i="3" s="1"/>
  <c r="C9" i="1"/>
  <c r="C18" i="3" s="1"/>
  <c r="B10" i="1"/>
  <c r="C10" i="1"/>
  <c r="B11" i="1"/>
  <c r="B20" i="3" s="1"/>
  <c r="C11" i="1"/>
  <c r="B12" i="1"/>
  <c r="B13" i="5" s="1"/>
  <c r="C12" i="1"/>
  <c r="C21" i="3" s="1"/>
  <c r="B13" i="1"/>
  <c r="B22" i="3" s="1"/>
  <c r="C13" i="1"/>
  <c r="C22" i="3" s="1"/>
  <c r="B14" i="1"/>
  <c r="C14" i="1"/>
  <c r="C23" i="3" s="1"/>
  <c r="B15" i="1"/>
  <c r="C15" i="1"/>
  <c r="C24" i="3" s="1"/>
  <c r="B16" i="1"/>
  <c r="C16" i="1"/>
  <c r="C25" i="3" s="1"/>
  <c r="B17" i="1"/>
  <c r="B18" i="5" s="1"/>
  <c r="C17" i="1"/>
  <c r="C15" i="2" s="1"/>
  <c r="B18" i="1"/>
  <c r="B16" i="2" s="1"/>
  <c r="C18" i="1"/>
  <c r="B19" i="1"/>
  <c r="C19" i="1"/>
  <c r="C17" i="2" s="1"/>
  <c r="B20" i="1"/>
  <c r="C20" i="1"/>
  <c r="C29" i="3" s="1"/>
  <c r="B21" i="1"/>
  <c r="A21" i="1" s="1"/>
  <c r="A30" i="3" s="1"/>
  <c r="C21" i="1"/>
  <c r="D22" i="5" s="1"/>
  <c r="B22" i="1"/>
  <c r="C22" i="1"/>
  <c r="B23" i="1"/>
  <c r="C23" i="1"/>
  <c r="C32" i="3" s="1"/>
  <c r="B24" i="1"/>
  <c r="C24" i="1"/>
  <c r="B25" i="1"/>
  <c r="C25" i="1"/>
  <c r="C34" i="3" s="1"/>
  <c r="B26" i="1"/>
  <c r="C26" i="1"/>
  <c r="C24" i="2" s="1"/>
  <c r="B27" i="1"/>
  <c r="B36" i="3" s="1"/>
  <c r="C27" i="1"/>
  <c r="C25" i="2" s="1"/>
  <c r="B28" i="1"/>
  <c r="C28" i="1"/>
  <c r="B29" i="1"/>
  <c r="A29" i="1" s="1"/>
  <c r="C29" i="1"/>
  <c r="C38" i="3" s="1"/>
  <c r="B30" i="1"/>
  <c r="B28" i="2" s="1"/>
  <c r="C30" i="1"/>
  <c r="C33" i="1"/>
  <c r="C34" i="1"/>
  <c r="C35" i="1"/>
  <c r="C36" i="1"/>
  <c r="C37" i="1"/>
  <c r="C38" i="1"/>
  <c r="C39" i="1"/>
  <c r="C67" i="3" s="1"/>
  <c r="C40" i="1"/>
  <c r="D68" i="5" s="1"/>
  <c r="C41" i="1"/>
  <c r="C42" i="1"/>
  <c r="C40" i="2" s="1"/>
  <c r="C43" i="1"/>
  <c r="C44" i="1"/>
  <c r="C45" i="1"/>
  <c r="C46" i="1"/>
  <c r="D74" i="5" s="1"/>
  <c r="C47" i="1"/>
  <c r="C48" i="1"/>
  <c r="C49" i="1"/>
  <c r="C50" i="1"/>
  <c r="C51" i="1"/>
  <c r="C52" i="1"/>
  <c r="C53" i="1"/>
  <c r="C54" i="1"/>
  <c r="C52" i="2" s="1"/>
  <c r="C55" i="1"/>
  <c r="C83" i="3" s="1"/>
  <c r="C56" i="1"/>
  <c r="C54" i="2" s="1"/>
  <c r="C59" i="1"/>
  <c r="C60" i="1"/>
  <c r="C61" i="1"/>
  <c r="C62" i="1"/>
  <c r="C63" i="1"/>
  <c r="C64" i="1"/>
  <c r="D119" i="5" s="1"/>
  <c r="C65" i="1"/>
  <c r="C66" i="1"/>
  <c r="C67" i="1"/>
  <c r="C68" i="1"/>
  <c r="C69" i="1"/>
  <c r="C70" i="1"/>
  <c r="C71" i="1"/>
  <c r="C72" i="1"/>
  <c r="C73" i="1"/>
  <c r="C120" i="3" s="1"/>
  <c r="C74" i="1"/>
  <c r="C75" i="1"/>
  <c r="C76" i="1"/>
  <c r="C123" i="3" s="1"/>
  <c r="C77" i="1"/>
  <c r="C78" i="1"/>
  <c r="C79" i="1"/>
  <c r="C126" i="3" s="1"/>
  <c r="C80" i="1"/>
  <c r="C127" i="3" s="1"/>
  <c r="C81" i="1"/>
  <c r="C82" i="1"/>
  <c r="C85" i="1"/>
  <c r="C151" i="3" s="1"/>
  <c r="B86" i="1"/>
  <c r="B168" i="5" s="1"/>
  <c r="C86" i="1"/>
  <c r="B87" i="1"/>
  <c r="A87" i="1" s="1"/>
  <c r="A153" i="3" s="1"/>
  <c r="C87" i="1"/>
  <c r="C153" i="3" s="1"/>
  <c r="B88" i="1"/>
  <c r="C88" i="1"/>
  <c r="C154" i="3" s="1"/>
  <c r="B89" i="1"/>
  <c r="C89" i="1"/>
  <c r="C155" i="3" s="1"/>
  <c r="B90" i="1"/>
  <c r="B88" i="2" s="1"/>
  <c r="C90" i="1"/>
  <c r="B91" i="1"/>
  <c r="A91" i="1" s="1"/>
  <c r="A157" i="3" s="1"/>
  <c r="C91" i="1"/>
  <c r="C157" i="3" s="1"/>
  <c r="B92" i="1"/>
  <c r="B158" i="3" s="1"/>
  <c r="C92" i="1"/>
  <c r="B93" i="1"/>
  <c r="C93" i="1"/>
  <c r="C159" i="3" s="1"/>
  <c r="B94" i="1"/>
  <c r="B92" i="2" s="1"/>
  <c r="C94" i="1"/>
  <c r="C160" i="3" s="1"/>
  <c r="B95" i="1"/>
  <c r="A95" i="1" s="1"/>
  <c r="A161" i="3" s="1"/>
  <c r="C95" i="1"/>
  <c r="C161" i="3" s="1"/>
  <c r="B96" i="1"/>
  <c r="A96" i="1" s="1"/>
  <c r="C96" i="1"/>
  <c r="B97" i="1"/>
  <c r="C97" i="1"/>
  <c r="C163" i="3" s="1"/>
  <c r="B98" i="1"/>
  <c r="B96" i="2" s="1"/>
  <c r="C98" i="1"/>
  <c r="B99" i="1"/>
  <c r="A99" i="1" s="1"/>
  <c r="A165" i="3" s="1"/>
  <c r="C99" i="1"/>
  <c r="C165" i="3" s="1"/>
  <c r="B100" i="1"/>
  <c r="C100" i="1"/>
  <c r="B101" i="1"/>
  <c r="C101" i="1"/>
  <c r="C167" i="3" s="1"/>
  <c r="B102" i="1"/>
  <c r="A102" i="1" s="1"/>
  <c r="A100" i="2" s="1"/>
  <c r="C102" i="1"/>
  <c r="B103" i="1"/>
  <c r="B185" i="5" s="1"/>
  <c r="C103" i="1"/>
  <c r="C169" i="3" s="1"/>
  <c r="B104" i="1"/>
  <c r="A104" i="1" s="1"/>
  <c r="A186" i="5" s="1"/>
  <c r="C104" i="1"/>
  <c r="C170" i="3" s="1"/>
  <c r="B105" i="1"/>
  <c r="C105" i="1"/>
  <c r="C171" i="3" s="1"/>
  <c r="B106" i="1"/>
  <c r="C106" i="1"/>
  <c r="C172" i="3" s="1"/>
  <c r="B107" i="1"/>
  <c r="C107" i="1"/>
  <c r="C173" i="3" s="1"/>
  <c r="B108" i="1"/>
  <c r="C108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2" i="3"/>
  <c r="C152" i="3"/>
  <c r="C125" i="3"/>
  <c r="C117" i="3"/>
  <c r="C116" i="3"/>
  <c r="C109" i="3"/>
  <c r="C80" i="3"/>
  <c r="C72" i="3"/>
  <c r="C64" i="3"/>
  <c r="C37" i="3"/>
  <c r="C33" i="3"/>
  <c r="B161" i="3"/>
  <c r="B157" i="3"/>
  <c r="B153" i="3"/>
  <c r="B126" i="3"/>
  <c r="B125" i="3"/>
  <c r="B122" i="3"/>
  <c r="B117" i="3"/>
  <c r="B114" i="3"/>
  <c r="B109" i="3"/>
  <c r="B106" i="3"/>
  <c r="B84" i="3"/>
  <c r="B80" i="3"/>
  <c r="B78" i="3"/>
  <c r="B76" i="3"/>
  <c r="B72" i="3"/>
  <c r="B70" i="3"/>
  <c r="B68" i="3"/>
  <c r="B64" i="3"/>
  <c r="B63" i="3"/>
  <c r="B3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D17" i="5"/>
  <c r="I17" i="5"/>
  <c r="I8" i="5"/>
  <c r="C174" i="5"/>
  <c r="F174" i="5" s="1"/>
  <c r="C177" i="5"/>
  <c r="F177" i="5" s="1"/>
  <c r="C180" i="5"/>
  <c r="C182" i="5"/>
  <c r="F182" i="5" s="1"/>
  <c r="C183" i="5"/>
  <c r="F183" i="5" s="1"/>
  <c r="C184" i="5"/>
  <c r="C185" i="5"/>
  <c r="F185" i="5" s="1"/>
  <c r="E187" i="5"/>
  <c r="C190" i="5"/>
  <c r="E137" i="5"/>
  <c r="C169" i="5"/>
  <c r="F169" i="5" s="1"/>
  <c r="C171" i="5"/>
  <c r="F171" i="5" s="1"/>
  <c r="E63" i="5"/>
  <c r="C167" i="5"/>
  <c r="F167" i="5" s="1"/>
  <c r="B10" i="5"/>
  <c r="B12" i="5"/>
  <c r="B16" i="5"/>
  <c r="B20" i="5"/>
  <c r="B21" i="5"/>
  <c r="B22" i="5"/>
  <c r="B23" i="5"/>
  <c r="B26" i="5"/>
  <c r="B30" i="5"/>
  <c r="B31" i="5"/>
  <c r="B63" i="5"/>
  <c r="B25" i="5"/>
  <c r="B64" i="5"/>
  <c r="B68" i="5"/>
  <c r="A68" i="5"/>
  <c r="B71" i="5"/>
  <c r="B72" i="5"/>
  <c r="B76" i="5"/>
  <c r="B77" i="5"/>
  <c r="B79" i="5"/>
  <c r="B80" i="5"/>
  <c r="B83" i="5"/>
  <c r="B84" i="5"/>
  <c r="B114" i="5"/>
  <c r="B116" i="5"/>
  <c r="B117" i="5"/>
  <c r="B118" i="5"/>
  <c r="B122" i="5"/>
  <c r="B125" i="5"/>
  <c r="B126" i="5"/>
  <c r="B130" i="5"/>
  <c r="B132" i="5"/>
  <c r="B133" i="5"/>
  <c r="B134" i="5"/>
  <c r="B169" i="5"/>
  <c r="B173" i="5"/>
  <c r="B177" i="5"/>
  <c r="B181" i="5"/>
  <c r="B184" i="5"/>
  <c r="C84" i="5"/>
  <c r="F84" i="5" s="1"/>
  <c r="C82" i="5"/>
  <c r="F82" i="5" s="1"/>
  <c r="C81" i="5"/>
  <c r="F81" i="5" s="1"/>
  <c r="C80" i="5"/>
  <c r="F80" i="5" s="1"/>
  <c r="C76" i="5"/>
  <c r="F76" i="5" s="1"/>
  <c r="C72" i="5"/>
  <c r="F72" i="5" s="1"/>
  <c r="C119" i="5"/>
  <c r="F119" i="5" s="1"/>
  <c r="C120" i="5"/>
  <c r="F120" i="5" s="1"/>
  <c r="C123" i="5"/>
  <c r="F123" i="5" s="1"/>
  <c r="C127" i="5"/>
  <c r="F127" i="5" s="1"/>
  <c r="C130" i="5"/>
  <c r="F130" i="5" s="1"/>
  <c r="C131" i="5"/>
  <c r="F131" i="5" s="1"/>
  <c r="C132" i="5"/>
  <c r="F132" i="5" s="1"/>
  <c r="C135" i="5"/>
  <c r="F135" i="5" s="1"/>
  <c r="C136" i="5"/>
  <c r="F136" i="5" s="1"/>
  <c r="G182" i="5"/>
  <c r="C68" i="5"/>
  <c r="F68" i="5" s="1"/>
  <c r="C67" i="5"/>
  <c r="F67" i="5" s="1"/>
  <c r="C65" i="5"/>
  <c r="F65" i="5" s="1"/>
  <c r="C64" i="5"/>
  <c r="F64" i="5" s="1"/>
  <c r="D13" i="5"/>
  <c r="D16" i="5"/>
  <c r="D21" i="5"/>
  <c r="D26" i="5"/>
  <c r="D29" i="5"/>
  <c r="D64" i="5"/>
  <c r="D67" i="5"/>
  <c r="D72" i="5"/>
  <c r="D75" i="5"/>
  <c r="D80" i="5"/>
  <c r="D83" i="5"/>
  <c r="D84" i="5"/>
  <c r="D117" i="5"/>
  <c r="D120" i="5"/>
  <c r="D125" i="5"/>
  <c r="D128" i="5"/>
  <c r="D131" i="5"/>
  <c r="D133" i="5"/>
  <c r="D134" i="5"/>
  <c r="D135" i="5"/>
  <c r="D167" i="5"/>
  <c r="D169" i="5"/>
  <c r="D170" i="5"/>
  <c r="D171" i="5"/>
  <c r="D174" i="5"/>
  <c r="D175" i="5"/>
  <c r="D177" i="5"/>
  <c r="D178" i="5"/>
  <c r="D179" i="5"/>
  <c r="D181" i="5"/>
  <c r="D182" i="5"/>
  <c r="D183" i="5"/>
  <c r="D185" i="5"/>
  <c r="D186" i="5"/>
  <c r="D187" i="5"/>
  <c r="D188" i="5"/>
  <c r="A3" i="2"/>
  <c r="C108" i="2"/>
  <c r="C107" i="2"/>
  <c r="A2" i="2"/>
  <c r="C104" i="2"/>
  <c r="C103" i="2"/>
  <c r="C101" i="2"/>
  <c r="C99" i="2"/>
  <c r="C97" i="2"/>
  <c r="C95" i="2"/>
  <c r="C94" i="2"/>
  <c r="C93" i="2"/>
  <c r="C91" i="2"/>
  <c r="C87" i="2"/>
  <c r="C86" i="2"/>
  <c r="C85" i="2"/>
  <c r="C83" i="2"/>
  <c r="C77" i="2"/>
  <c r="C76" i="2"/>
  <c r="C75" i="2"/>
  <c r="C73" i="2"/>
  <c r="C71" i="2"/>
  <c r="C69" i="2"/>
  <c r="C68" i="2"/>
  <c r="C65" i="2"/>
  <c r="C61" i="2"/>
  <c r="C60" i="2"/>
  <c r="C57" i="2"/>
  <c r="C53" i="2"/>
  <c r="C51" i="2"/>
  <c r="C50" i="2"/>
  <c r="C47" i="2"/>
  <c r="C43" i="2"/>
  <c r="C42" i="2"/>
  <c r="C41" i="2"/>
  <c r="C39" i="2"/>
  <c r="C37" i="2"/>
  <c r="C35" i="2"/>
  <c r="C34" i="2"/>
  <c r="C31" i="2"/>
  <c r="C26" i="2"/>
  <c r="C22" i="2"/>
  <c r="C18" i="2"/>
  <c r="C10" i="2"/>
  <c r="C14" i="2"/>
  <c r="D6" i="2"/>
  <c r="F6" i="2" s="1"/>
  <c r="D8" i="2"/>
  <c r="F8" i="2" s="1"/>
  <c r="D9" i="2"/>
  <c r="F9" i="2" s="1"/>
  <c r="D10" i="2"/>
  <c r="F10" i="2" s="1"/>
  <c r="D13" i="2"/>
  <c r="F13" i="2" s="1"/>
  <c r="D14" i="2"/>
  <c r="F14" i="2" s="1"/>
  <c r="D17" i="2"/>
  <c r="F17" i="2" s="1"/>
  <c r="D18" i="2"/>
  <c r="F18" i="2" s="1"/>
  <c r="D20" i="2"/>
  <c r="F20" i="2" s="1"/>
  <c r="D21" i="2"/>
  <c r="F21" i="2" s="1"/>
  <c r="D22" i="2"/>
  <c r="F22" i="2" s="1"/>
  <c r="D26" i="2"/>
  <c r="D31" i="2"/>
  <c r="F31" i="2" s="1"/>
  <c r="D32" i="2"/>
  <c r="F32" i="2" s="1"/>
  <c r="D33" i="2"/>
  <c r="F33" i="2" s="1"/>
  <c r="D35" i="2"/>
  <c r="F35" i="2" s="1"/>
  <c r="D37" i="2"/>
  <c r="F37" i="2" s="1"/>
  <c r="D38" i="2"/>
  <c r="F38" i="2" s="1"/>
  <c r="D42" i="2"/>
  <c r="F42" i="2" s="1"/>
  <c r="D43" i="2"/>
  <c r="F43" i="2" s="1"/>
  <c r="D44" i="2"/>
  <c r="F44" i="2" s="1"/>
  <c r="D46" i="2"/>
  <c r="F46" i="2" s="1"/>
  <c r="D50" i="2"/>
  <c r="F50" i="2" s="1"/>
  <c r="D54" i="2"/>
  <c r="F54" i="2" s="1"/>
  <c r="D57" i="2"/>
  <c r="F57" i="2" s="1"/>
  <c r="D58" i="2"/>
  <c r="D60" i="2"/>
  <c r="F60" i="2" s="1"/>
  <c r="D62" i="2"/>
  <c r="F62" i="2" s="1"/>
  <c r="D65" i="2"/>
  <c r="F65" i="2" s="1"/>
  <c r="D66" i="2"/>
  <c r="F66" i="2" s="1"/>
  <c r="D69" i="2"/>
  <c r="F69" i="2" s="1"/>
  <c r="D70" i="2"/>
  <c r="F70" i="2" s="1"/>
  <c r="D72" i="2"/>
  <c r="F72" i="2" s="1"/>
  <c r="D73" i="2"/>
  <c r="F73" i="2" s="1"/>
  <c r="D74" i="2"/>
  <c r="F74" i="2" s="1"/>
  <c r="D75" i="2"/>
  <c r="F75" i="2" s="1"/>
  <c r="D77" i="2"/>
  <c r="F77" i="2" s="1"/>
  <c r="D79" i="2"/>
  <c r="F79" i="2" s="1"/>
  <c r="D80" i="2"/>
  <c r="F80" i="2" s="1"/>
  <c r="D83" i="2"/>
  <c r="F83" i="2" s="1"/>
  <c r="D85" i="2"/>
  <c r="F85" i="2" s="1"/>
  <c r="D86" i="2"/>
  <c r="F86" i="2" s="1"/>
  <c r="D88" i="2"/>
  <c r="F88" i="2" s="1"/>
  <c r="D90" i="2"/>
  <c r="F90" i="2" s="1"/>
  <c r="D93" i="2"/>
  <c r="F93" i="2" s="1"/>
  <c r="D95" i="2"/>
  <c r="F95" i="2" s="1"/>
  <c r="D96" i="2"/>
  <c r="F96" i="2" s="1"/>
  <c r="D97" i="2"/>
  <c r="F97" i="2" s="1"/>
  <c r="D98" i="2"/>
  <c r="F98" i="2" s="1"/>
  <c r="D99" i="2"/>
  <c r="F99" i="2" s="1"/>
  <c r="D101" i="2"/>
  <c r="F101" i="2" s="1"/>
  <c r="D106" i="2"/>
  <c r="F106" i="2"/>
  <c r="F58" i="2"/>
  <c r="F26" i="2"/>
  <c r="B106" i="2"/>
  <c r="B105" i="2"/>
  <c r="B103" i="2"/>
  <c r="B101" i="2"/>
  <c r="B100" i="2"/>
  <c r="B97" i="2"/>
  <c r="B93" i="2"/>
  <c r="B89" i="2"/>
  <c r="B85" i="2"/>
  <c r="B84" i="2"/>
  <c r="B83" i="2"/>
  <c r="A83" i="2"/>
  <c r="C82" i="2" s="1"/>
  <c r="B77" i="2"/>
  <c r="A77" i="2"/>
  <c r="B76" i="2"/>
  <c r="B75" i="2"/>
  <c r="B73" i="2"/>
  <c r="A73" i="2"/>
  <c r="B69" i="2"/>
  <c r="A69" i="2"/>
  <c r="B68" i="2"/>
  <c r="B67" i="2"/>
  <c r="B66" i="2"/>
  <c r="B65" i="2"/>
  <c r="A65" i="2"/>
  <c r="B61" i="2"/>
  <c r="A61" i="2"/>
  <c r="B60" i="2"/>
  <c r="B57" i="2"/>
  <c r="A57" i="2"/>
  <c r="C55" i="2" s="1"/>
  <c r="B54" i="2"/>
  <c r="B51" i="2"/>
  <c r="B50" i="2"/>
  <c r="B49" i="2"/>
  <c r="B48" i="2"/>
  <c r="B46" i="2"/>
  <c r="B45" i="2"/>
  <c r="B42" i="2"/>
  <c r="B41" i="2"/>
  <c r="B40" i="2"/>
  <c r="B38" i="2"/>
  <c r="B37" i="2"/>
  <c r="B36" i="2"/>
  <c r="B34" i="2"/>
  <c r="A27" i="2"/>
  <c r="B22" i="2"/>
  <c r="B33" i="2"/>
  <c r="B32" i="2"/>
  <c r="B27" i="2"/>
  <c r="B26" i="2"/>
  <c r="B25" i="2"/>
  <c r="B23" i="2"/>
  <c r="B21" i="2"/>
  <c r="B19" i="2"/>
  <c r="A19" i="2"/>
  <c r="B18" i="2"/>
  <c r="B17" i="2"/>
  <c r="B15" i="2"/>
  <c r="B13" i="2"/>
  <c r="B11" i="2"/>
  <c r="B10" i="2"/>
  <c r="B7" i="2"/>
  <c r="B6" i="2"/>
  <c r="A5" i="2"/>
  <c r="B5" i="2"/>
  <c r="R108" i="1"/>
  <c r="P108" i="1"/>
  <c r="N108" i="1"/>
  <c r="L108" i="1"/>
  <c r="J108" i="1"/>
  <c r="H108" i="1"/>
  <c r="P107" i="1"/>
  <c r="N107" i="1"/>
  <c r="H107" i="1"/>
  <c r="R106" i="1"/>
  <c r="N105" i="1"/>
  <c r="P104" i="1"/>
  <c r="H104" i="1"/>
  <c r="R103" i="1"/>
  <c r="P103" i="1"/>
  <c r="N103" i="1"/>
  <c r="L103" i="1"/>
  <c r="J103" i="1"/>
  <c r="H103" i="1"/>
  <c r="F103" i="1"/>
  <c r="F102" i="1"/>
  <c r="R101" i="1"/>
  <c r="P101" i="1"/>
  <c r="N101" i="1"/>
  <c r="L101" i="1"/>
  <c r="J101" i="1"/>
  <c r="H101" i="1"/>
  <c r="P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R97" i="1"/>
  <c r="P97" i="1"/>
  <c r="J97" i="1"/>
  <c r="L96" i="1"/>
  <c r="R95" i="1"/>
  <c r="P95" i="1"/>
  <c r="N95" i="1"/>
  <c r="L95" i="1"/>
  <c r="J95" i="1"/>
  <c r="H95" i="1"/>
  <c r="F95" i="1"/>
  <c r="P94" i="1"/>
  <c r="H94" i="1"/>
  <c r="R93" i="1"/>
  <c r="N93" i="1"/>
  <c r="L93" i="1"/>
  <c r="F93" i="1"/>
  <c r="R92" i="1"/>
  <c r="P92" i="1"/>
  <c r="N92" i="1"/>
  <c r="L92" i="1"/>
  <c r="J92" i="1"/>
  <c r="H92" i="1"/>
  <c r="R91" i="1"/>
  <c r="P91" i="1"/>
  <c r="N91" i="1"/>
  <c r="J91" i="1"/>
  <c r="H91" i="1"/>
  <c r="P90" i="1"/>
  <c r="N89" i="1"/>
  <c r="R88" i="1"/>
  <c r="P88" i="1"/>
  <c r="N88" i="1"/>
  <c r="L88" i="1"/>
  <c r="J88" i="1"/>
  <c r="H88" i="1"/>
  <c r="F88" i="1"/>
  <c r="R87" i="1"/>
  <c r="J87" i="1"/>
  <c r="H87" i="1"/>
  <c r="F86" i="1"/>
  <c r="R85" i="1"/>
  <c r="P85" i="1"/>
  <c r="N85" i="1"/>
  <c r="L85" i="1"/>
  <c r="J85" i="1"/>
  <c r="H85" i="1"/>
  <c r="R82" i="1"/>
  <c r="P82" i="1"/>
  <c r="N82" i="1"/>
  <c r="L82" i="1"/>
  <c r="J82" i="1"/>
  <c r="H82" i="1"/>
  <c r="F82" i="1"/>
  <c r="R81" i="1"/>
  <c r="P81" i="1"/>
  <c r="N81" i="1"/>
  <c r="L81" i="1"/>
  <c r="J81" i="1"/>
  <c r="H81" i="1"/>
  <c r="R80" i="1"/>
  <c r="N80" i="1"/>
  <c r="L80" i="1"/>
  <c r="F80" i="1"/>
  <c r="R79" i="1"/>
  <c r="P79" i="1"/>
  <c r="N79" i="1"/>
  <c r="L79" i="1"/>
  <c r="J79" i="1"/>
  <c r="H79" i="1"/>
  <c r="F79" i="1"/>
  <c r="R78" i="1"/>
  <c r="P78" i="1"/>
  <c r="N78" i="1"/>
  <c r="J78" i="1"/>
  <c r="H78" i="1"/>
  <c r="R77" i="1"/>
  <c r="P77" i="1"/>
  <c r="N77" i="1"/>
  <c r="L77" i="1"/>
  <c r="J77" i="1"/>
  <c r="H77" i="1"/>
  <c r="N76" i="1"/>
  <c r="L76" i="1"/>
  <c r="J76" i="1"/>
  <c r="R75" i="1"/>
  <c r="P75" i="1"/>
  <c r="N75" i="1"/>
  <c r="L75" i="1"/>
  <c r="J75" i="1"/>
  <c r="H75" i="1"/>
  <c r="F75" i="1"/>
  <c r="R74" i="1"/>
  <c r="N74" i="1"/>
  <c r="L74" i="1"/>
  <c r="H73" i="1"/>
  <c r="F73" i="1"/>
  <c r="R72" i="1"/>
  <c r="P72" i="1"/>
  <c r="N72" i="1"/>
  <c r="L72" i="1"/>
  <c r="J72" i="1"/>
  <c r="H72" i="1"/>
  <c r="F72" i="1"/>
  <c r="R71" i="1"/>
  <c r="P71" i="1"/>
  <c r="L71" i="1"/>
  <c r="J71" i="1"/>
  <c r="L70" i="1"/>
  <c r="J70" i="1"/>
  <c r="F70" i="1"/>
  <c r="R68" i="1"/>
  <c r="P68" i="1"/>
  <c r="N68" i="1"/>
  <c r="L68" i="1"/>
  <c r="J68" i="1"/>
  <c r="H68" i="1"/>
  <c r="F68" i="1"/>
  <c r="R67" i="1"/>
  <c r="L67" i="1"/>
  <c r="J67" i="1"/>
  <c r="H67" i="1"/>
  <c r="P66" i="1"/>
  <c r="N66" i="1"/>
  <c r="J66" i="1"/>
  <c r="H66" i="1"/>
  <c r="R64" i="1"/>
  <c r="P64" i="1"/>
  <c r="N64" i="1"/>
  <c r="L64" i="1"/>
  <c r="J64" i="1"/>
  <c r="H64" i="1"/>
  <c r="F64" i="1"/>
  <c r="R63" i="1"/>
  <c r="P63" i="1"/>
  <c r="L63" i="1"/>
  <c r="J63" i="1"/>
  <c r="R62" i="1"/>
  <c r="N62" i="1"/>
  <c r="L62" i="1"/>
  <c r="J62" i="1"/>
  <c r="P61" i="1"/>
  <c r="R60" i="1"/>
  <c r="P60" i="1"/>
  <c r="N60" i="1"/>
  <c r="L60" i="1"/>
  <c r="J60" i="1"/>
  <c r="H60" i="1"/>
  <c r="F60" i="1"/>
  <c r="R59" i="1"/>
  <c r="L59" i="1"/>
  <c r="J59" i="1"/>
  <c r="H59" i="1"/>
  <c r="R56" i="1"/>
  <c r="P56" i="1"/>
  <c r="N56" i="1"/>
  <c r="L56" i="1"/>
  <c r="J56" i="1"/>
  <c r="H56" i="1"/>
  <c r="F56" i="1"/>
  <c r="P55" i="1"/>
  <c r="N55" i="1"/>
  <c r="H55" i="1"/>
  <c r="F55" i="1"/>
  <c r="R54" i="1"/>
  <c r="P54" i="1"/>
  <c r="N54" i="1"/>
  <c r="J54" i="1"/>
  <c r="H54" i="1"/>
  <c r="F54" i="1"/>
  <c r="R52" i="1"/>
  <c r="P52" i="1"/>
  <c r="N52" i="1"/>
  <c r="L52" i="1"/>
  <c r="J52" i="1"/>
  <c r="H52" i="1"/>
  <c r="F52" i="1"/>
  <c r="P51" i="1"/>
  <c r="N51" i="1"/>
  <c r="L51" i="1"/>
  <c r="H51" i="1"/>
  <c r="F51" i="1"/>
  <c r="P50" i="1"/>
  <c r="N50" i="1"/>
  <c r="L50" i="1"/>
  <c r="H50" i="1"/>
  <c r="F50" i="1"/>
  <c r="R48" i="1"/>
  <c r="P48" i="1"/>
  <c r="N48" i="1"/>
  <c r="L48" i="1"/>
  <c r="J48" i="1"/>
  <c r="H48" i="1"/>
  <c r="F48" i="1"/>
  <c r="P47" i="1"/>
  <c r="N47" i="1"/>
  <c r="H47" i="1"/>
  <c r="F47" i="1"/>
  <c r="R46" i="1"/>
  <c r="P46" i="1"/>
  <c r="L46" i="1"/>
  <c r="J46" i="1"/>
  <c r="H46" i="1"/>
  <c r="R45" i="1"/>
  <c r="P45" i="1"/>
  <c r="R44" i="1"/>
  <c r="P44" i="1"/>
  <c r="N44" i="1"/>
  <c r="L44" i="1"/>
  <c r="J44" i="1"/>
  <c r="H44" i="1"/>
  <c r="F44" i="1"/>
  <c r="P43" i="1"/>
  <c r="N43" i="1"/>
  <c r="L43" i="1"/>
  <c r="H43" i="1"/>
  <c r="F43" i="1"/>
  <c r="R42" i="1"/>
  <c r="N42" i="1"/>
  <c r="L42" i="1"/>
  <c r="J42" i="1"/>
  <c r="F42" i="1"/>
  <c r="L41" i="1"/>
  <c r="J41" i="1"/>
  <c r="R40" i="1"/>
  <c r="P40" i="1"/>
  <c r="N40" i="1"/>
  <c r="L40" i="1"/>
  <c r="J40" i="1"/>
  <c r="H40" i="1"/>
  <c r="F40" i="1"/>
  <c r="R39" i="1"/>
  <c r="N39" i="1"/>
  <c r="L39" i="1"/>
  <c r="J39" i="1"/>
  <c r="F39" i="1"/>
  <c r="R38" i="1"/>
  <c r="R37" i="1"/>
  <c r="P37" i="1"/>
  <c r="N37" i="1"/>
  <c r="L37" i="1"/>
  <c r="J37" i="1"/>
  <c r="H37" i="1"/>
  <c r="F37" i="1"/>
  <c r="R36" i="1"/>
  <c r="P36" i="1"/>
  <c r="N36" i="1"/>
  <c r="J36" i="1"/>
  <c r="H36" i="1"/>
  <c r="R35" i="1"/>
  <c r="N35" i="1"/>
  <c r="L35" i="1"/>
  <c r="J35" i="1"/>
  <c r="F35" i="1"/>
  <c r="N34" i="1"/>
  <c r="L34" i="1"/>
  <c r="R33" i="1"/>
  <c r="L33" i="1"/>
  <c r="J33" i="1"/>
  <c r="H33" i="1"/>
  <c r="R29" i="1"/>
  <c r="R28" i="1"/>
  <c r="R26" i="1"/>
  <c r="R24" i="1"/>
  <c r="R22" i="1"/>
  <c r="R20" i="1"/>
  <c r="R18" i="1"/>
  <c r="R16" i="1"/>
  <c r="R14" i="1"/>
  <c r="R12" i="1"/>
  <c r="R10" i="1"/>
  <c r="R9" i="1"/>
  <c r="R8" i="1"/>
  <c r="P30" i="1"/>
  <c r="P28" i="1"/>
  <c r="P24" i="1"/>
  <c r="P23" i="1"/>
  <c r="P22" i="1"/>
  <c r="P20" i="1"/>
  <c r="P18" i="1"/>
  <c r="P16" i="1"/>
  <c r="P15" i="1"/>
  <c r="P13" i="1"/>
  <c r="P12" i="1"/>
  <c r="P10" i="1"/>
  <c r="P8" i="1"/>
  <c r="N30" i="1"/>
  <c r="N28" i="1"/>
  <c r="N27" i="1"/>
  <c r="N24" i="1"/>
  <c r="N23" i="1"/>
  <c r="N22" i="1"/>
  <c r="N20" i="1"/>
  <c r="N19" i="1"/>
  <c r="N18" i="1"/>
  <c r="N16" i="1"/>
  <c r="N15" i="1"/>
  <c r="N14" i="1"/>
  <c r="N12" i="1"/>
  <c r="N11" i="1"/>
  <c r="N8" i="1"/>
  <c r="L30" i="1"/>
  <c r="L29" i="1"/>
  <c r="L28" i="1"/>
  <c r="L27" i="1"/>
  <c r="L26" i="1"/>
  <c r="L24" i="1"/>
  <c r="L23" i="1"/>
  <c r="L22" i="1"/>
  <c r="L20" i="1"/>
  <c r="L19" i="1"/>
  <c r="L16" i="1"/>
  <c r="L15" i="1"/>
  <c r="L14" i="1"/>
  <c r="L12" i="1"/>
  <c r="L10" i="1"/>
  <c r="L8" i="1"/>
  <c r="J30" i="1"/>
  <c r="J28" i="1"/>
  <c r="J26" i="1"/>
  <c r="J24" i="1"/>
  <c r="J22" i="1"/>
  <c r="J20" i="1"/>
  <c r="J19" i="1"/>
  <c r="J18" i="1"/>
  <c r="J16" i="1"/>
  <c r="J13" i="1"/>
  <c r="J12" i="1"/>
  <c r="J11" i="1"/>
  <c r="J8" i="1"/>
  <c r="H30" i="1"/>
  <c r="H29" i="1"/>
  <c r="H28" i="1"/>
  <c r="H27" i="1"/>
  <c r="H26" i="1"/>
  <c r="H24" i="1"/>
  <c r="H20" i="1"/>
  <c r="H19" i="1"/>
  <c r="H18" i="1"/>
  <c r="H16" i="1"/>
  <c r="H14" i="1"/>
  <c r="H12" i="1"/>
  <c r="H11" i="1"/>
  <c r="H8" i="1"/>
  <c r="F10" i="1"/>
  <c r="F12" i="1"/>
  <c r="F15" i="1"/>
  <c r="F16" i="1"/>
  <c r="F18" i="1"/>
  <c r="F19" i="1"/>
  <c r="F20" i="1"/>
  <c r="F22" i="1"/>
  <c r="F23" i="1"/>
  <c r="F24" i="1"/>
  <c r="F26" i="1"/>
  <c r="F27" i="1"/>
  <c r="F28" i="1"/>
  <c r="B110" i="1"/>
  <c r="B84" i="1"/>
  <c r="B58" i="1"/>
  <c r="B32" i="1"/>
  <c r="C84" i="1"/>
  <c r="C83" i="1"/>
  <c r="C110" i="1"/>
  <c r="C109" i="1"/>
  <c r="C23" i="2" l="1"/>
  <c r="C105" i="2"/>
  <c r="B151" i="3"/>
  <c r="F62" i="1"/>
  <c r="R66" i="1"/>
  <c r="N70" i="1"/>
  <c r="F74" i="1"/>
  <c r="F81" i="1"/>
  <c r="L87" i="1"/>
  <c r="H102" i="1"/>
  <c r="F106" i="1"/>
  <c r="C70" i="5"/>
  <c r="F70" i="5" s="1"/>
  <c r="B110" i="3"/>
  <c r="C13" i="5"/>
  <c r="F13" i="5" s="1"/>
  <c r="B102" i="2"/>
  <c r="F30" i="1"/>
  <c r="H10" i="1"/>
  <c r="H22" i="1"/>
  <c r="J10" i="1"/>
  <c r="N10" i="1"/>
  <c r="P35" i="1"/>
  <c r="H39" i="1"/>
  <c r="H42" i="1"/>
  <c r="N46" i="1"/>
  <c r="J50" i="1"/>
  <c r="H62" i="1"/>
  <c r="P70" i="1"/>
  <c r="H74" i="1"/>
  <c r="F77" i="1"/>
  <c r="N87" i="1"/>
  <c r="J102" i="1"/>
  <c r="H106" i="1"/>
  <c r="D28" i="2"/>
  <c r="F28" i="2" s="1"/>
  <c r="D16" i="2"/>
  <c r="F16" i="2" s="1"/>
  <c r="C27" i="2"/>
  <c r="D173" i="5"/>
  <c r="B186" i="5"/>
  <c r="A167" i="5"/>
  <c r="A138" i="5" s="1"/>
  <c r="A22" i="5"/>
  <c r="G167" i="5"/>
  <c r="C74" i="3"/>
  <c r="F66" i="1"/>
  <c r="R70" i="1"/>
  <c r="J74" i="1"/>
  <c r="P87" i="1"/>
  <c r="L102" i="1"/>
  <c r="J106" i="1"/>
  <c r="D68" i="2"/>
  <c r="F68" i="2" s="1"/>
  <c r="D40" i="2"/>
  <c r="F40" i="2" s="1"/>
  <c r="C74" i="5"/>
  <c r="F74" i="5" s="1"/>
  <c r="B167" i="5"/>
  <c r="B26" i="3"/>
  <c r="E12" i="5"/>
  <c r="N102" i="1"/>
  <c r="L106" i="1"/>
  <c r="D104" i="2"/>
  <c r="F104" i="2" s="1"/>
  <c r="D52" i="2"/>
  <c r="F52" i="2" s="1"/>
  <c r="D24" i="2"/>
  <c r="F24" i="2" s="1"/>
  <c r="C63" i="5"/>
  <c r="F63" i="5" s="1"/>
  <c r="C188" i="5"/>
  <c r="F188" i="5" s="1"/>
  <c r="D14" i="5"/>
  <c r="B118" i="3"/>
  <c r="B168" i="3"/>
  <c r="C23" i="5"/>
  <c r="F23" i="5" s="1"/>
  <c r="C17" i="5"/>
  <c r="F17" i="5" s="1"/>
  <c r="N106" i="1"/>
  <c r="D12" i="2"/>
  <c r="F12" i="2" s="1"/>
  <c r="D189" i="5"/>
  <c r="C125" i="5"/>
  <c r="F125" i="5" s="1"/>
  <c r="C78" i="5"/>
  <c r="F78" i="5" s="1"/>
  <c r="B170" i="3"/>
  <c r="P102" i="1"/>
  <c r="F14" i="1"/>
  <c r="J14" i="1"/>
  <c r="L18" i="1"/>
  <c r="N26" i="1"/>
  <c r="H35" i="1"/>
  <c r="P39" i="1"/>
  <c r="P42" i="1"/>
  <c r="F46" i="1"/>
  <c r="R50" i="1"/>
  <c r="L54" i="1"/>
  <c r="L66" i="1"/>
  <c r="H70" i="1"/>
  <c r="F87" i="1"/>
  <c r="R102" i="1"/>
  <c r="P106" i="1"/>
  <c r="D100" i="2"/>
  <c r="F100" i="2" s="1"/>
  <c r="D48" i="2"/>
  <c r="F48" i="2" s="1"/>
  <c r="C19" i="2"/>
  <c r="C89" i="2"/>
  <c r="B178" i="5"/>
  <c r="I58" i="5"/>
  <c r="I111" i="5" s="1"/>
  <c r="I164" i="5" s="1"/>
  <c r="F11" i="1"/>
  <c r="F8" i="1"/>
  <c r="C12" i="5"/>
  <c r="F12" i="5" s="1"/>
  <c r="C17" i="3"/>
  <c r="C6" i="2"/>
  <c r="A80" i="3"/>
  <c r="B9" i="2"/>
  <c r="A76" i="5"/>
  <c r="A68" i="3"/>
  <c r="A114" i="5"/>
  <c r="A85" i="5" s="1"/>
  <c r="A76" i="3"/>
  <c r="A84" i="5"/>
  <c r="A84" i="3"/>
  <c r="C57" i="1"/>
  <c r="C58" i="1"/>
  <c r="A93" i="2"/>
  <c r="A177" i="5"/>
  <c r="A64" i="5"/>
  <c r="A181" i="5"/>
  <c r="A169" i="5"/>
  <c r="B9" i="5"/>
  <c r="A97" i="2"/>
  <c r="A173" i="5"/>
  <c r="A85" i="2"/>
  <c r="A72" i="3"/>
  <c r="A33" i="2"/>
  <c r="A50" i="2"/>
  <c r="A89" i="2"/>
  <c r="A72" i="5"/>
  <c r="A63" i="5"/>
  <c r="A34" i="2"/>
  <c r="A54" i="1"/>
  <c r="B52" i="2"/>
  <c r="B82" i="5"/>
  <c r="C174" i="3"/>
  <c r="C106" i="2"/>
  <c r="A93" i="1"/>
  <c r="B91" i="2"/>
  <c r="B175" i="5"/>
  <c r="C113" i="3"/>
  <c r="D121" i="5"/>
  <c r="C39" i="3"/>
  <c r="D31" i="5"/>
  <c r="C27" i="3"/>
  <c r="C16" i="2"/>
  <c r="A82" i="1"/>
  <c r="A80" i="2" s="1"/>
  <c r="B129" i="3"/>
  <c r="B80" i="2"/>
  <c r="D156" i="3"/>
  <c r="F156" i="3" s="1"/>
  <c r="J90" i="1"/>
  <c r="R90" i="1"/>
  <c r="C168" i="5"/>
  <c r="F168" i="5" s="1"/>
  <c r="H86" i="1"/>
  <c r="R86" i="1"/>
  <c r="P86" i="1"/>
  <c r="D120" i="3"/>
  <c r="F120" i="3" s="1"/>
  <c r="R73" i="1"/>
  <c r="L73" i="1"/>
  <c r="D71" i="2"/>
  <c r="F71" i="2" s="1"/>
  <c r="J73" i="1"/>
  <c r="C128" i="5"/>
  <c r="F128" i="5" s="1"/>
  <c r="D116" i="3"/>
  <c r="F116" i="3" s="1"/>
  <c r="D67" i="2"/>
  <c r="F67" i="2" s="1"/>
  <c r="J69" i="1"/>
  <c r="R69" i="1"/>
  <c r="D112" i="3"/>
  <c r="R65" i="1"/>
  <c r="L65" i="1"/>
  <c r="D63" i="2"/>
  <c r="F63" i="2" s="1"/>
  <c r="J65" i="1"/>
  <c r="D108" i="3"/>
  <c r="D59" i="2"/>
  <c r="F59" i="2" s="1"/>
  <c r="J61" i="1"/>
  <c r="J84" i="1" s="1"/>
  <c r="C116" i="5"/>
  <c r="F116" i="5" s="1"/>
  <c r="R61" i="1"/>
  <c r="N29" i="1"/>
  <c r="D27" i="2"/>
  <c r="F27" i="2" s="1"/>
  <c r="D34" i="3"/>
  <c r="F34" i="3" s="1"/>
  <c r="D23" i="2"/>
  <c r="F23" i="2" s="1"/>
  <c r="C26" i="5"/>
  <c r="F26" i="5" s="1"/>
  <c r="L25" i="1"/>
  <c r="N25" i="1"/>
  <c r="F25" i="1"/>
  <c r="D26" i="3"/>
  <c r="D15" i="2"/>
  <c r="F15" i="2" s="1"/>
  <c r="L17" i="1"/>
  <c r="N17" i="1"/>
  <c r="F17" i="1"/>
  <c r="C18" i="5"/>
  <c r="F18" i="5" s="1"/>
  <c r="D22" i="3"/>
  <c r="N13" i="1"/>
  <c r="D11" i="2"/>
  <c r="F11" i="2" s="1"/>
  <c r="D66" i="3"/>
  <c r="F66" i="3" s="1"/>
  <c r="P38" i="1"/>
  <c r="D36" i="2"/>
  <c r="F36" i="2" s="1"/>
  <c r="J38" i="1"/>
  <c r="J58" i="1" s="1"/>
  <c r="H38" i="1"/>
  <c r="H58" i="1" s="1"/>
  <c r="C66" i="5"/>
  <c r="F66" i="5" s="1"/>
  <c r="D77" i="3"/>
  <c r="F49" i="1"/>
  <c r="C77" i="5"/>
  <c r="F77" i="5" s="1"/>
  <c r="P49" i="1"/>
  <c r="N49" i="1"/>
  <c r="D73" i="3"/>
  <c r="F73" i="3" s="1"/>
  <c r="N45" i="1"/>
  <c r="H45" i="1"/>
  <c r="F45" i="1"/>
  <c r="D69" i="3"/>
  <c r="F41" i="1"/>
  <c r="C69" i="5"/>
  <c r="F69" i="5" s="1"/>
  <c r="P41" i="1"/>
  <c r="N41" i="1"/>
  <c r="B73" i="5"/>
  <c r="B43" i="2"/>
  <c r="F21" i="1"/>
  <c r="H21" i="1"/>
  <c r="J25" i="1"/>
  <c r="L21" i="1"/>
  <c r="R41" i="1"/>
  <c r="H69" i="1"/>
  <c r="N73" i="1"/>
  <c r="F76" i="1"/>
  <c r="J86" i="1"/>
  <c r="D51" i="2"/>
  <c r="F51" i="2" s="1"/>
  <c r="A108" i="1"/>
  <c r="A190" i="5" s="1"/>
  <c r="B174" i="3"/>
  <c r="A170" i="3"/>
  <c r="A102" i="2"/>
  <c r="C166" i="3"/>
  <c r="C98" i="2"/>
  <c r="C158" i="3"/>
  <c r="C90" i="2"/>
  <c r="C128" i="3"/>
  <c r="C79" i="2"/>
  <c r="D136" i="5"/>
  <c r="C112" i="3"/>
  <c r="C63" i="2"/>
  <c r="C45" i="2"/>
  <c r="C75" i="3"/>
  <c r="A26" i="1"/>
  <c r="A24" i="2" s="1"/>
  <c r="B35" i="3"/>
  <c r="B24" i="2"/>
  <c r="B27" i="5"/>
  <c r="A22" i="1"/>
  <c r="A20" i="2" s="1"/>
  <c r="B31" i="3"/>
  <c r="B20" i="2"/>
  <c r="B23" i="3"/>
  <c r="B15" i="5"/>
  <c r="B12" i="2"/>
  <c r="B11" i="5"/>
  <c r="B8" i="2"/>
  <c r="B19" i="3"/>
  <c r="B136" i="5"/>
  <c r="B79" i="2"/>
  <c r="A73" i="1"/>
  <c r="A71" i="2" s="1"/>
  <c r="B120" i="3"/>
  <c r="B71" i="2"/>
  <c r="B128" i="5"/>
  <c r="B63" i="2"/>
  <c r="B120" i="5"/>
  <c r="N97" i="1"/>
  <c r="L97" i="1"/>
  <c r="H97" i="1"/>
  <c r="F97" i="1"/>
  <c r="D159" i="3"/>
  <c r="P93" i="1"/>
  <c r="C175" i="5"/>
  <c r="F175" i="5" s="1"/>
  <c r="J93" i="1"/>
  <c r="J110" i="1" s="1"/>
  <c r="H93" i="1"/>
  <c r="D91" i="2"/>
  <c r="F91" i="2" s="1"/>
  <c r="E155" i="3"/>
  <c r="F89" i="1"/>
  <c r="E151" i="3"/>
  <c r="F151" i="3" s="1"/>
  <c r="F85" i="1"/>
  <c r="D127" i="3"/>
  <c r="P80" i="1"/>
  <c r="D78" i="2"/>
  <c r="F78" i="2" s="1"/>
  <c r="J80" i="1"/>
  <c r="H80" i="1"/>
  <c r="D123" i="3"/>
  <c r="H76" i="1"/>
  <c r="R76" i="1"/>
  <c r="P76" i="1"/>
  <c r="E167" i="3"/>
  <c r="F167" i="3" s="1"/>
  <c r="F101" i="1"/>
  <c r="F13" i="1"/>
  <c r="C72" i="2"/>
  <c r="C121" i="3"/>
  <c r="C76" i="3"/>
  <c r="D76" i="5"/>
  <c r="C46" i="2"/>
  <c r="D23" i="5"/>
  <c r="C20" i="2"/>
  <c r="A66" i="1"/>
  <c r="A64" i="2" s="1"/>
  <c r="B113" i="3"/>
  <c r="D62" i="3"/>
  <c r="H34" i="1"/>
  <c r="R34" i="1"/>
  <c r="P34" i="1"/>
  <c r="F29" i="1"/>
  <c r="H13" i="1"/>
  <c r="L69" i="1"/>
  <c r="D39" i="2"/>
  <c r="F39" i="2" s="1"/>
  <c r="B82" i="3"/>
  <c r="B159" i="3"/>
  <c r="L104" i="1"/>
  <c r="J104" i="1"/>
  <c r="F104" i="1"/>
  <c r="R104" i="1"/>
  <c r="E158" i="3"/>
  <c r="F92" i="1"/>
  <c r="J9" i="1"/>
  <c r="P17" i="1"/>
  <c r="R13" i="1"/>
  <c r="H49" i="1"/>
  <c r="L53" i="1"/>
  <c r="F61" i="1"/>
  <c r="H65" i="1"/>
  <c r="N69" i="1"/>
  <c r="N86" i="1"/>
  <c r="F90" i="1"/>
  <c r="B39" i="2"/>
  <c r="B64" i="2"/>
  <c r="D84" i="2"/>
  <c r="F84" i="2" s="1"/>
  <c r="C102" i="2"/>
  <c r="D190" i="5"/>
  <c r="D129" i="5"/>
  <c r="D19" i="5"/>
  <c r="C73" i="5"/>
  <c r="F73" i="5" s="1"/>
  <c r="B190" i="5"/>
  <c r="B137" i="5"/>
  <c r="B121" i="5"/>
  <c r="D15" i="5"/>
  <c r="D105" i="2"/>
  <c r="F105" i="2" s="1"/>
  <c r="L107" i="1"/>
  <c r="J107" i="1"/>
  <c r="F107" i="1"/>
  <c r="R107" i="1"/>
  <c r="R100" i="1"/>
  <c r="N100" i="1"/>
  <c r="L100" i="1"/>
  <c r="J100" i="1"/>
  <c r="E171" i="3"/>
  <c r="F105" i="1"/>
  <c r="F69" i="1"/>
  <c r="A89" i="1"/>
  <c r="B155" i="3"/>
  <c r="B171" i="5"/>
  <c r="B87" i="2"/>
  <c r="A74" i="1"/>
  <c r="A72" i="2" s="1"/>
  <c r="B129" i="5"/>
  <c r="D18" i="3"/>
  <c r="F18" i="3" s="1"/>
  <c r="D7" i="2"/>
  <c r="F7" i="2" s="1"/>
  <c r="L9" i="1"/>
  <c r="N9" i="1"/>
  <c r="F9" i="1"/>
  <c r="J53" i="1"/>
  <c r="H25" i="1"/>
  <c r="J29" i="1"/>
  <c r="P9" i="1"/>
  <c r="R25" i="1"/>
  <c r="F38" i="1"/>
  <c r="J49" i="1"/>
  <c r="P53" i="1"/>
  <c r="H61" i="1"/>
  <c r="H83" i="1" s="1"/>
  <c r="N65" i="1"/>
  <c r="P69" i="1"/>
  <c r="H90" i="1"/>
  <c r="D47" i="2"/>
  <c r="F47" i="2" s="1"/>
  <c r="B65" i="5"/>
  <c r="C172" i="5"/>
  <c r="F172" i="5" s="1"/>
  <c r="C14" i="5"/>
  <c r="F14" i="5" s="1"/>
  <c r="C126" i="5"/>
  <c r="F126" i="5" s="1"/>
  <c r="N71" i="1"/>
  <c r="H71" i="1"/>
  <c r="F71" i="1"/>
  <c r="D114" i="3"/>
  <c r="F114" i="3" s="1"/>
  <c r="C122" i="5"/>
  <c r="F122" i="5" s="1"/>
  <c r="F67" i="1"/>
  <c r="P67" i="1"/>
  <c r="N67" i="1"/>
  <c r="D110" i="3"/>
  <c r="F110" i="3" s="1"/>
  <c r="N63" i="1"/>
  <c r="H63" i="1"/>
  <c r="F63" i="1"/>
  <c r="C118" i="5"/>
  <c r="F118" i="5" s="1"/>
  <c r="D106" i="3"/>
  <c r="F106" i="3" s="1"/>
  <c r="F59" i="1"/>
  <c r="C114" i="5"/>
  <c r="F114" i="5" s="1"/>
  <c r="P59" i="1"/>
  <c r="N59" i="1"/>
  <c r="J27" i="1"/>
  <c r="P27" i="1"/>
  <c r="R27" i="1"/>
  <c r="D32" i="3"/>
  <c r="R23" i="1"/>
  <c r="H23" i="1"/>
  <c r="J23" i="1"/>
  <c r="P19" i="1"/>
  <c r="R19" i="1"/>
  <c r="D24" i="3"/>
  <c r="F24" i="3" s="1"/>
  <c r="R15" i="1"/>
  <c r="C16" i="5"/>
  <c r="F16" i="5" s="1"/>
  <c r="H15" i="1"/>
  <c r="J15" i="1"/>
  <c r="D20" i="3"/>
  <c r="P11" i="1"/>
  <c r="R11" i="1"/>
  <c r="D64" i="3"/>
  <c r="F64" i="3" s="1"/>
  <c r="L36" i="1"/>
  <c r="D34" i="2"/>
  <c r="F34" i="2" s="1"/>
  <c r="F36" i="1"/>
  <c r="D83" i="3"/>
  <c r="F83" i="3" s="1"/>
  <c r="R55" i="1"/>
  <c r="L55" i="1"/>
  <c r="D53" i="2"/>
  <c r="F53" i="2" s="1"/>
  <c r="J55" i="1"/>
  <c r="C83" i="5"/>
  <c r="F83" i="5" s="1"/>
  <c r="D79" i="3"/>
  <c r="D49" i="2"/>
  <c r="F49" i="2" s="1"/>
  <c r="J51" i="1"/>
  <c r="C79" i="5"/>
  <c r="F79" i="5" s="1"/>
  <c r="R51" i="1"/>
  <c r="D75" i="3"/>
  <c r="R47" i="1"/>
  <c r="L47" i="1"/>
  <c r="D45" i="2"/>
  <c r="F45" i="2" s="1"/>
  <c r="J47" i="1"/>
  <c r="C75" i="5"/>
  <c r="F75" i="5" s="1"/>
  <c r="D71" i="3"/>
  <c r="F71" i="3" s="1"/>
  <c r="D41" i="2"/>
  <c r="F41" i="2" s="1"/>
  <c r="J43" i="1"/>
  <c r="C71" i="5"/>
  <c r="F71" i="5" s="1"/>
  <c r="R43" i="1"/>
  <c r="D61" i="3"/>
  <c r="F61" i="3" s="1"/>
  <c r="F33" i="1"/>
  <c r="F57" i="1" s="1"/>
  <c r="P33" i="1"/>
  <c r="P58" i="1" s="1"/>
  <c r="N33" i="1"/>
  <c r="C61" i="5"/>
  <c r="F61" i="5" s="1"/>
  <c r="A33" i="1"/>
  <c r="B61" i="5"/>
  <c r="B31" i="2"/>
  <c r="A46" i="1"/>
  <c r="B74" i="3"/>
  <c r="B74" i="5"/>
  <c r="B44" i="2"/>
  <c r="A101" i="1"/>
  <c r="B99" i="2"/>
  <c r="B183" i="5"/>
  <c r="C35" i="3"/>
  <c r="D27" i="5"/>
  <c r="C19" i="3"/>
  <c r="D11" i="5"/>
  <c r="C8" i="2"/>
  <c r="N21" i="1"/>
  <c r="D19" i="2"/>
  <c r="F19" i="2" s="1"/>
  <c r="F65" i="1"/>
  <c r="P73" i="1"/>
  <c r="L38" i="1"/>
  <c r="L49" i="1"/>
  <c r="L61" i="1"/>
  <c r="L84" i="1" s="1"/>
  <c r="B72" i="2"/>
  <c r="C12" i="2"/>
  <c r="C124" i="5"/>
  <c r="F124" i="5" s="1"/>
  <c r="C84" i="3"/>
  <c r="B188" i="5"/>
  <c r="B104" i="2"/>
  <c r="D184" i="5"/>
  <c r="C100" i="2"/>
  <c r="C168" i="3"/>
  <c r="C164" i="3"/>
  <c r="D180" i="5"/>
  <c r="C96" i="2"/>
  <c r="D176" i="5"/>
  <c r="C92" i="2"/>
  <c r="C156" i="3"/>
  <c r="D172" i="5"/>
  <c r="C88" i="2"/>
  <c r="D168" i="5"/>
  <c r="C84" i="2"/>
  <c r="C124" i="3"/>
  <c r="D132" i="5"/>
  <c r="D124" i="5"/>
  <c r="C67" i="2"/>
  <c r="C108" i="3"/>
  <c r="D116" i="5"/>
  <c r="C59" i="2"/>
  <c r="C79" i="3"/>
  <c r="C49" i="2"/>
  <c r="D79" i="5"/>
  <c r="C71" i="3"/>
  <c r="D71" i="5"/>
  <c r="C63" i="3"/>
  <c r="D63" i="5"/>
  <c r="C33" i="2"/>
  <c r="B37" i="3"/>
  <c r="B29" i="5"/>
  <c r="A24" i="1"/>
  <c r="A22" i="2" s="1"/>
  <c r="B33" i="3"/>
  <c r="B25" i="3"/>
  <c r="B14" i="2"/>
  <c r="A61" i="1"/>
  <c r="A59" i="2" s="1"/>
  <c r="B59" i="2"/>
  <c r="L91" i="1"/>
  <c r="D89" i="2"/>
  <c r="F89" i="2" s="1"/>
  <c r="F91" i="1"/>
  <c r="D125" i="3"/>
  <c r="L78" i="1"/>
  <c r="C133" i="5"/>
  <c r="F133" i="5" s="1"/>
  <c r="D76" i="2"/>
  <c r="F76" i="2" s="1"/>
  <c r="F78" i="1"/>
  <c r="E174" i="3"/>
  <c r="F174" i="3" s="1"/>
  <c r="F108" i="1"/>
  <c r="A38" i="1"/>
  <c r="B66" i="3"/>
  <c r="A97" i="1"/>
  <c r="B179" i="5"/>
  <c r="B163" i="3"/>
  <c r="B95" i="2"/>
  <c r="C129" i="3"/>
  <c r="C80" i="2"/>
  <c r="C68" i="3"/>
  <c r="C38" i="2"/>
  <c r="D81" i="3"/>
  <c r="F81" i="3" s="1"/>
  <c r="N53" i="1"/>
  <c r="H53" i="1"/>
  <c r="F53" i="1"/>
  <c r="J17" i="1"/>
  <c r="L13" i="1"/>
  <c r="P25" i="1"/>
  <c r="L86" i="1"/>
  <c r="H17" i="1"/>
  <c r="P29" i="1"/>
  <c r="F34" i="1"/>
  <c r="J45" i="1"/>
  <c r="P65" i="1"/>
  <c r="L90" i="1"/>
  <c r="H9" i="1"/>
  <c r="J21" i="1"/>
  <c r="P21" i="1"/>
  <c r="R17" i="1"/>
  <c r="J34" i="1"/>
  <c r="N38" i="1"/>
  <c r="H41" i="1"/>
  <c r="L45" i="1"/>
  <c r="R49" i="1"/>
  <c r="N61" i="1"/>
  <c r="N90" i="1"/>
  <c r="D102" i="2"/>
  <c r="F102" i="2" s="1"/>
  <c r="C28" i="2"/>
  <c r="C64" i="2"/>
  <c r="D137" i="5"/>
  <c r="C62" i="5"/>
  <c r="F62" i="5" s="1"/>
  <c r="C24" i="5"/>
  <c r="F24" i="5" s="1"/>
  <c r="E164" i="3"/>
  <c r="F98" i="1"/>
  <c r="B162" i="3"/>
  <c r="G184" i="5"/>
  <c r="F7" i="1"/>
  <c r="H7" i="1"/>
  <c r="J7" i="1"/>
  <c r="L7" i="1"/>
  <c r="N7" i="1"/>
  <c r="P7" i="1"/>
  <c r="P31" i="1" s="1"/>
  <c r="R7" i="1"/>
  <c r="A100" i="1"/>
  <c r="B166" i="3"/>
  <c r="B182" i="5"/>
  <c r="C115" i="3"/>
  <c r="D123" i="5"/>
  <c r="C62" i="3"/>
  <c r="D62" i="5"/>
  <c r="B8" i="5"/>
  <c r="B16" i="3"/>
  <c r="J89" i="1"/>
  <c r="R89" i="1"/>
  <c r="L94" i="1"/>
  <c r="H96" i="1"/>
  <c r="P96" i="1"/>
  <c r="J105" i="1"/>
  <c r="R105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88" i="5"/>
  <c r="C30" i="3"/>
  <c r="C111" i="3"/>
  <c r="D170" i="3"/>
  <c r="C186" i="5"/>
  <c r="F186" i="5" s="1"/>
  <c r="D163" i="3"/>
  <c r="C179" i="5"/>
  <c r="F179" i="5" s="1"/>
  <c r="D154" i="3"/>
  <c r="F154" i="3" s="1"/>
  <c r="C170" i="5"/>
  <c r="D129" i="3"/>
  <c r="F129" i="3" s="1"/>
  <c r="C137" i="5"/>
  <c r="F137" i="5" s="1"/>
  <c r="D121" i="3"/>
  <c r="F121" i="3" s="1"/>
  <c r="C129" i="5"/>
  <c r="F129" i="5" s="1"/>
  <c r="A50" i="1"/>
  <c r="B78" i="5"/>
  <c r="A42" i="1"/>
  <c r="B70" i="5"/>
  <c r="A34" i="1"/>
  <c r="B62" i="3"/>
  <c r="B62" i="5"/>
  <c r="A98" i="1"/>
  <c r="A96" i="2" s="1"/>
  <c r="B164" i="3"/>
  <c r="B180" i="5"/>
  <c r="A94" i="1"/>
  <c r="A92" i="2" s="1"/>
  <c r="B160" i="3"/>
  <c r="A88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9" i="1"/>
  <c r="F94" i="1"/>
  <c r="J96" i="1"/>
  <c r="R96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1" i="1"/>
  <c r="A79" i="2" s="1"/>
  <c r="B128" i="3"/>
  <c r="A69" i="1"/>
  <c r="A67" i="2" s="1"/>
  <c r="B116" i="3"/>
  <c r="A65" i="1"/>
  <c r="A63" i="2" s="1"/>
  <c r="B112" i="3"/>
  <c r="D157" i="3"/>
  <c r="C173" i="5"/>
  <c r="F173" i="5" s="1"/>
  <c r="A162" i="3"/>
  <c r="A178" i="5"/>
  <c r="A90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F160" i="3" s="1"/>
  <c r="C176" i="5"/>
  <c r="H89" i="1"/>
  <c r="H109" i="1" s="1"/>
  <c r="P89" i="1"/>
  <c r="J94" i="1"/>
  <c r="R94" i="1"/>
  <c r="F96" i="1"/>
  <c r="N96" i="1"/>
  <c r="H105" i="1"/>
  <c r="P105" i="1"/>
  <c r="B62" i="2"/>
  <c r="B78" i="2"/>
  <c r="A94" i="2"/>
  <c r="D92" i="2"/>
  <c r="F92" i="2" s="1"/>
  <c r="C7" i="2"/>
  <c r="C11" i="2"/>
  <c r="D24" i="5"/>
  <c r="G57" i="7"/>
  <c r="G58" i="7" s="1"/>
  <c r="A107" i="1"/>
  <c r="B173" i="3"/>
  <c r="B189" i="5"/>
  <c r="A105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C117" i="5"/>
  <c r="F117" i="5" s="1"/>
  <c r="D107" i="3"/>
  <c r="F107" i="3" s="1"/>
  <c r="C115" i="5"/>
  <c r="F115" i="5" s="1"/>
  <c r="D39" i="3"/>
  <c r="F39" i="3" s="1"/>
  <c r="C31" i="5"/>
  <c r="F31" i="5" s="1"/>
  <c r="D37" i="3"/>
  <c r="C29" i="5"/>
  <c r="F29" i="5" s="1"/>
  <c r="D35" i="3"/>
  <c r="C27" i="5"/>
  <c r="F27" i="5" s="1"/>
  <c r="G190" i="5"/>
  <c r="F57" i="7"/>
  <c r="F112" i="3"/>
  <c r="F108" i="3"/>
  <c r="F32" i="3"/>
  <c r="F62" i="3"/>
  <c r="F79" i="3"/>
  <c r="F77" i="3"/>
  <c r="F75" i="3"/>
  <c r="F69" i="3"/>
  <c r="B17" i="3"/>
  <c r="C11" i="5"/>
  <c r="F11" i="5" s="1"/>
  <c r="F180" i="5"/>
  <c r="F190" i="5"/>
  <c r="F184" i="5"/>
  <c r="B108" i="3"/>
  <c r="B124" i="3"/>
  <c r="B154" i="3"/>
  <c r="B167" i="3"/>
  <c r="C31" i="3"/>
  <c r="A92" i="1"/>
  <c r="A27" i="1"/>
  <c r="B28" i="5"/>
  <c r="A25" i="1"/>
  <c r="B34" i="3"/>
  <c r="C28" i="3"/>
  <c r="D20" i="5"/>
  <c r="A80" i="1"/>
  <c r="A78" i="2" s="1"/>
  <c r="B127" i="3"/>
  <c r="A76" i="1"/>
  <c r="A74" i="2" s="1"/>
  <c r="B123" i="3"/>
  <c r="A72" i="1"/>
  <c r="A70" i="2" s="1"/>
  <c r="B119" i="3"/>
  <c r="A68" i="1"/>
  <c r="A66" i="2" s="1"/>
  <c r="B115" i="3"/>
  <c r="A64" i="1"/>
  <c r="A62" i="2" s="1"/>
  <c r="B111" i="3"/>
  <c r="A60" i="1"/>
  <c r="A58" i="2" s="1"/>
  <c r="B107" i="3"/>
  <c r="A103" i="1"/>
  <c r="B169" i="3"/>
  <c r="A30" i="1"/>
  <c r="A28" i="2" s="1"/>
  <c r="B39" i="3"/>
  <c r="A28" i="1"/>
  <c r="A23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3" i="1"/>
  <c r="B81" i="3"/>
  <c r="A49" i="1"/>
  <c r="B77" i="3"/>
  <c r="A45" i="1"/>
  <c r="B73" i="3"/>
  <c r="A41" i="1"/>
  <c r="B69" i="3"/>
  <c r="A37" i="1"/>
  <c r="B65" i="3"/>
  <c r="A106" i="1"/>
  <c r="A104" i="2" s="1"/>
  <c r="B172" i="3"/>
  <c r="A86" i="1"/>
  <c r="A84" i="2" s="1"/>
  <c r="B152" i="3"/>
  <c r="D173" i="3"/>
  <c r="F173" i="3" s="1"/>
  <c r="C189" i="5"/>
  <c r="D165" i="3"/>
  <c r="F165" i="3" s="1"/>
  <c r="C181" i="5"/>
  <c r="G174" i="5"/>
  <c r="A20" i="1"/>
  <c r="B29" i="3"/>
  <c r="B17" i="5"/>
  <c r="B21" i="3"/>
  <c r="C16" i="3"/>
  <c r="D8" i="5"/>
  <c r="F113" i="3"/>
  <c r="F109" i="3"/>
  <c r="F35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5" i="1"/>
  <c r="B83" i="3"/>
  <c r="A51" i="1"/>
  <c r="B79" i="3"/>
  <c r="A47" i="1"/>
  <c r="B75" i="3"/>
  <c r="A43" i="1"/>
  <c r="B71" i="3"/>
  <c r="A39" i="1"/>
  <c r="B67" i="3"/>
  <c r="F27" i="3"/>
  <c r="C19" i="5"/>
  <c r="F19" i="5" s="1"/>
  <c r="F26" i="3"/>
  <c r="F22" i="3"/>
  <c r="F20" i="3"/>
  <c r="C9" i="5"/>
  <c r="F9" i="5" s="1"/>
  <c r="N31" i="1"/>
  <c r="F16" i="3"/>
  <c r="D5" i="2"/>
  <c r="F5" i="2" s="1"/>
  <c r="C8" i="5"/>
  <c r="F8" i="5" s="1"/>
  <c r="C56" i="2"/>
  <c r="A108" i="5"/>
  <c r="K158" i="5" s="1"/>
  <c r="G134" i="5" s="1"/>
  <c r="A8" i="1"/>
  <c r="A9" i="1" s="1"/>
  <c r="A16" i="3"/>
  <c r="A8" i="5"/>
  <c r="A134" i="5"/>
  <c r="A126" i="3"/>
  <c r="A132" i="5"/>
  <c r="A124" i="3"/>
  <c r="A122" i="3"/>
  <c r="A130" i="5"/>
  <c r="A118" i="3"/>
  <c r="A126" i="5"/>
  <c r="A114" i="3"/>
  <c r="A122" i="5"/>
  <c r="A110" i="3"/>
  <c r="A118" i="5"/>
  <c r="A184" i="5"/>
  <c r="A168" i="3"/>
  <c r="A27" i="5"/>
  <c r="A133" i="5"/>
  <c r="A125" i="3"/>
  <c r="A129" i="5"/>
  <c r="A117" i="3"/>
  <c r="A125" i="5"/>
  <c r="A109" i="3"/>
  <c r="A117" i="5"/>
  <c r="G169" i="5"/>
  <c r="F1" i="16"/>
  <c r="F169" i="3"/>
  <c r="F161" i="3"/>
  <c r="F157" i="3"/>
  <c r="F153" i="3"/>
  <c r="F125" i="3"/>
  <c r="F117" i="3"/>
  <c r="F172" i="3"/>
  <c r="F170" i="3"/>
  <c r="F168" i="3"/>
  <c r="F166" i="3"/>
  <c r="F164" i="3"/>
  <c r="F158" i="3"/>
  <c r="F128" i="3"/>
  <c r="F124" i="3"/>
  <c r="F122" i="3"/>
  <c r="G183" i="5"/>
  <c r="G175" i="5"/>
  <c r="C81" i="2"/>
  <c r="B28" i="3"/>
  <c r="B30" i="3"/>
  <c r="B32" i="3"/>
  <c r="B165" i="3"/>
  <c r="F171" i="3"/>
  <c r="F163" i="3"/>
  <c r="F159" i="3"/>
  <c r="F155" i="3"/>
  <c r="F127" i="3"/>
  <c r="F123" i="3"/>
  <c r="F119" i="3"/>
  <c r="F115" i="3"/>
  <c r="F111" i="3"/>
  <c r="F37" i="3"/>
  <c r="F29" i="3"/>
  <c r="F25" i="3"/>
  <c r="F21" i="3"/>
  <c r="F17" i="3"/>
  <c r="F65" i="3"/>
  <c r="F84" i="3"/>
  <c r="F80" i="3"/>
  <c r="F76" i="3"/>
  <c r="F72" i="3"/>
  <c r="F68" i="3"/>
  <c r="L57" i="1" l="1"/>
  <c r="E9" i="5"/>
  <c r="L58" i="1"/>
  <c r="R58" i="1"/>
  <c r="F110" i="1"/>
  <c r="F83" i="1"/>
  <c r="H57" i="1"/>
  <c r="H110" i="1"/>
  <c r="L83" i="1"/>
  <c r="F58" i="1"/>
  <c r="J57" i="1"/>
  <c r="H84" i="1"/>
  <c r="R84" i="1"/>
  <c r="E11" i="5"/>
  <c r="G173" i="5"/>
  <c r="N58" i="1"/>
  <c r="P83" i="1"/>
  <c r="N84" i="1"/>
  <c r="L31" i="1"/>
  <c r="F32" i="1"/>
  <c r="H31" i="1"/>
  <c r="A55" i="5"/>
  <c r="K105" i="5" s="1"/>
  <c r="G70" i="5" s="1"/>
  <c r="A113" i="3"/>
  <c r="A35" i="3"/>
  <c r="A115" i="3"/>
  <c r="A128" i="5"/>
  <c r="A116" i="5"/>
  <c r="A120" i="3"/>
  <c r="A156" i="3"/>
  <c r="A115" i="5"/>
  <c r="A168" i="5"/>
  <c r="A31" i="3"/>
  <c r="G121" i="5"/>
  <c r="A152" i="3"/>
  <c r="A23" i="5"/>
  <c r="A107" i="3"/>
  <c r="A174" i="3"/>
  <c r="A131" i="5"/>
  <c r="A176" i="5"/>
  <c r="A25" i="5"/>
  <c r="A123" i="3"/>
  <c r="A160" i="3"/>
  <c r="A124" i="5"/>
  <c r="A33" i="3"/>
  <c r="A121" i="5"/>
  <c r="A39" i="3"/>
  <c r="A61" i="3"/>
  <c r="E40" i="3" s="1"/>
  <c r="A61" i="5"/>
  <c r="A31" i="2"/>
  <c r="C31" i="1"/>
  <c r="C32" i="1"/>
  <c r="A159" i="3"/>
  <c r="A91" i="2"/>
  <c r="A175" i="5"/>
  <c r="A137" i="5"/>
  <c r="A116" i="3"/>
  <c r="A172" i="5"/>
  <c r="J83" i="1"/>
  <c r="G172" i="5"/>
  <c r="R31" i="1"/>
  <c r="A167" i="3"/>
  <c r="A99" i="2"/>
  <c r="A183" i="5"/>
  <c r="N83" i="1"/>
  <c r="L32" i="1"/>
  <c r="F31" i="1"/>
  <c r="A86" i="2"/>
  <c r="P110" i="1"/>
  <c r="L109" i="1"/>
  <c r="P32" i="1"/>
  <c r="A121" i="3"/>
  <c r="A108" i="3"/>
  <c r="A164" i="3"/>
  <c r="R57" i="1"/>
  <c r="R83" i="1"/>
  <c r="A170" i="5"/>
  <c r="N32" i="1"/>
  <c r="P84" i="1"/>
  <c r="A129" i="3"/>
  <c r="R110" i="1"/>
  <c r="A106" i="2"/>
  <c r="L110" i="1"/>
  <c r="A44" i="2"/>
  <c r="A74" i="3"/>
  <c r="A74" i="5"/>
  <c r="A52" i="2"/>
  <c r="A82" i="3"/>
  <c r="A82" i="5"/>
  <c r="F109" i="1"/>
  <c r="J109" i="1"/>
  <c r="A163" i="3"/>
  <c r="A179" i="5"/>
  <c r="A95" i="2"/>
  <c r="F84" i="1"/>
  <c r="F29" i="2"/>
  <c r="F55" i="2" s="1"/>
  <c r="F81" i="2" s="1"/>
  <c r="F107" i="2" s="1"/>
  <c r="J31" i="1"/>
  <c r="G179" i="5"/>
  <c r="N57" i="1"/>
  <c r="A123" i="5"/>
  <c r="J32" i="1"/>
  <c r="N110" i="1"/>
  <c r="H32" i="1"/>
  <c r="A66" i="5"/>
  <c r="A66" i="3"/>
  <c r="A36" i="2"/>
  <c r="A155" i="3"/>
  <c r="A87" i="2"/>
  <c r="A171" i="5"/>
  <c r="P57" i="1"/>
  <c r="R32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9" i="1"/>
  <c r="A111" i="3"/>
  <c r="A119" i="3"/>
  <c r="A135" i="5"/>
  <c r="A112" i="3"/>
  <c r="A136" i="5"/>
  <c r="A180" i="5"/>
  <c r="A173" i="3"/>
  <c r="A189" i="5"/>
  <c r="A105" i="2"/>
  <c r="N109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9" i="1"/>
  <c r="A166" i="3"/>
  <c r="A182" i="5"/>
  <c r="A98" i="2"/>
  <c r="G129" i="5"/>
  <c r="A31" i="5"/>
  <c r="A7" i="2"/>
  <c r="A10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80" i="5" l="1"/>
  <c r="G83" i="5"/>
  <c r="G71" i="5"/>
  <c r="G84" i="5"/>
  <c r="G68" i="5"/>
  <c r="G75" i="5"/>
  <c r="G74" i="5"/>
  <c r="G64" i="5"/>
  <c r="G73" i="5"/>
  <c r="G66" i="5"/>
  <c r="G76" i="5"/>
  <c r="G81" i="5"/>
  <c r="G79" i="5"/>
  <c r="G67" i="5"/>
  <c r="G63" i="5"/>
  <c r="G77" i="5"/>
  <c r="G61" i="5"/>
  <c r="G65" i="5"/>
  <c r="G62" i="5"/>
  <c r="G82" i="5"/>
  <c r="G78" i="5"/>
  <c r="G72" i="5"/>
  <c r="G69" i="5"/>
  <c r="C29" i="2"/>
  <c r="C30" i="2"/>
  <c r="A32" i="5"/>
  <c r="A2" i="5"/>
  <c r="K52" i="5" s="1"/>
  <c r="E191" i="5"/>
  <c r="E32" i="5"/>
  <c r="K32" i="5" s="1"/>
  <c r="E138" i="5"/>
  <c r="E85" i="5"/>
  <c r="A19" i="3"/>
  <c r="A11" i="5"/>
  <c r="A8" i="2"/>
  <c r="A11" i="1"/>
  <c r="G28" i="5" l="1"/>
  <c r="G14" i="5"/>
  <c r="G20" i="5"/>
  <c r="G10" i="5"/>
  <c r="G11" i="5"/>
  <c r="G22" i="5"/>
  <c r="G12" i="5"/>
  <c r="G29" i="5"/>
  <c r="G13" i="5"/>
  <c r="G24" i="5"/>
  <c r="G23" i="5"/>
  <c r="G25" i="5"/>
  <c r="G19" i="5"/>
  <c r="G30" i="5"/>
  <c r="G21" i="5"/>
  <c r="G16" i="5"/>
  <c r="G18" i="5"/>
  <c r="G15" i="5"/>
  <c r="G26" i="5"/>
  <c r="G17" i="5"/>
  <c r="G8" i="5"/>
  <c r="G27" i="5"/>
  <c r="G9" i="5"/>
  <c r="G31" i="5"/>
  <c r="K191" i="5"/>
  <c r="K85" i="5"/>
  <c r="K138" i="5"/>
  <c r="K46" i="5"/>
  <c r="K41" i="5"/>
  <c r="K39" i="5"/>
  <c r="K40" i="5" s="1"/>
  <c r="A9" i="2"/>
  <c r="A20" i="3"/>
  <c r="A12" i="5"/>
  <c r="A12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3" i="1"/>
  <c r="A21" i="3"/>
  <c r="A13" i="5"/>
  <c r="K201" i="5" l="1"/>
  <c r="K206" i="5" s="1"/>
  <c r="K95" i="5"/>
  <c r="K100" i="5" s="1"/>
  <c r="K148" i="5"/>
  <c r="K153" i="5" s="1"/>
  <c r="A11" i="2"/>
  <c r="A14" i="5"/>
  <c r="A14" i="1"/>
  <c r="A22" i="3"/>
  <c r="A23" i="3" l="1"/>
  <c r="A12" i="2"/>
  <c r="A15" i="5"/>
  <c r="A15" i="1"/>
  <c r="A24" i="3" l="1"/>
  <c r="A16" i="5"/>
  <c r="A16" i="1"/>
  <c r="A13" i="2"/>
  <c r="A17" i="5" l="1"/>
  <c r="A14" i="2"/>
  <c r="A25" i="3"/>
  <c r="A17" i="1"/>
  <c r="A15" i="2" l="1"/>
  <c r="A26" i="3"/>
  <c r="A18" i="1"/>
  <c r="A18" i="5"/>
  <c r="A27" i="3" l="1"/>
  <c r="A19" i="5"/>
  <c r="A16" i="2"/>
  <c r="A19" i="1"/>
  <c r="A20" i="5" l="1"/>
  <c r="A28" i="3"/>
  <c r="A17" i="2"/>
</calcChain>
</file>

<file path=xl/sharedStrings.xml><?xml version="1.0" encoding="utf-8"?>
<sst xmlns="http://schemas.openxmlformats.org/spreadsheetml/2006/main" count="385" uniqueCount="128">
  <si>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</si>
  <si>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</si>
  <si>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</si>
  <si>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</si>
  <si>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</si>
  <si>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</si>
  <si>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</si>
  <si>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</si>
  <si>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</si>
  <si>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</si>
  <si>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</si>
  <si>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</si>
  <si>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</si>
  <si>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</si>
  <si>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</si>
  <si>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</si>
  <si>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</si>
  <si>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</si>
  <si>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</si>
  <si>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</si>
  <si>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</si>
  <si>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</si>
  <si>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</si>
  <si>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</si>
  <si>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</si>
  <si>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</si>
  <si>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</si>
  <si>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</si>
  <si>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</si>
  <si>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</si>
  <si>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</si>
  <si>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</si>
  <si>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</si>
  <si>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</si>
  <si>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</si>
  <si>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</si>
  <si>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</si>
  <si>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</si>
  <si>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</si>
  <si>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</si>
  <si>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</si>
  <si>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</si>
  <si>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</si>
  <si>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</si>
  <si>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</si>
  <si>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</si>
  <si>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</si>
  <si>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</si>
  <si>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</si>
  <si>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</si>
  <si>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</si>
  <si>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</si>
  <si>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</si>
  <si>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</si>
  <si>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</si>
  <si>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</si>
  <si>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</si>
  <si>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</si>
  <si>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</si>
  <si>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</si>
  <si>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</si>
  <si>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</si>
  <si>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</si>
  <si>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</si>
  <si>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</si>
  <si>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</si>
  <si>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</si>
  <si>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</si>
  <si>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</si>
  <si>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</si>
  <si>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</si>
  <si>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</si>
  <si>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</si>
  <si>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</si>
  <si>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</si>
  <si>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</si>
  <si>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</si>
  <si>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</si>
  <si>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</si>
  <si>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</si>
  <si>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</si>
  <si>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</si>
  <si>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</si>
  <si>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</si>
  <si>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</si>
  <si>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</si>
  <si>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</si>
  <si>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</si>
  <si>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</si>
  <si>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</si>
  <si>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</si>
  <si>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</si>
  <si>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</si>
  <si>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</si>
  <si>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</si>
  <si>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</si>
  <si>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</si>
  <si>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</si>
  <si>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</si>
  <si>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</si>
  <si>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</si>
  <si>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</si>
  <si>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</si>
  <si>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</si>
  <si>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</si>
  <si>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</si>
  <si>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</si>
  <si>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</si>
  <si>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</si>
  <si>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</si>
  <si>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Erosion Control Barrier</t>
  </si>
  <si>
    <t>Erosion Control Blanket</t>
  </si>
  <si>
    <t>Earth Excavation</t>
  </si>
  <si>
    <t>Construction Entrance</t>
  </si>
  <si>
    <t>Seeding and Restoration</t>
  </si>
  <si>
    <t>LF</t>
  </si>
  <si>
    <t>SY</t>
  </si>
  <si>
    <t>CY</t>
  </si>
  <si>
    <t>LS</t>
  </si>
  <si>
    <t>Auburn Street CCDD Site - Closure 2021</t>
  </si>
  <si>
    <t>Dale's Plumbing</t>
  </si>
  <si>
    <t>Pecatonica, IL</t>
  </si>
  <si>
    <t>N-TRAK Group</t>
  </si>
  <si>
    <t>Loves Park, IL</t>
  </si>
  <si>
    <t>Northern Illinois Service</t>
  </si>
  <si>
    <t>Rockford, IL</t>
  </si>
  <si>
    <t>Bid No.: 721-PW-053</t>
  </si>
  <si>
    <t>Vendors Notified: 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</si>
</sst>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3" fillId="5" borderId="30" xfId="2" applyFont="1" applyFill="1" applyBorder="1" applyAlignment="1" applyProtection="1">
      <alignment horizontal="left" vertical="center"/>
      <protection locked="0"/>
    </xf>
    <xf numFmtId="0" fontId="5" fillId="3" borderId="73" xfId="2" applyFont="1" applyFill="1" applyBorder="1" applyAlignment="1" applyProtection="1">
      <alignment horizontal="center"/>
      <protection locked="0"/>
    </xf>
    <xf numFmtId="0" fontId="5" fillId="3" borderId="53" xfId="2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238125</xdr:rowOff>
    </xdr:from>
    <xdr:to>
      <xdr:col>6</xdr:col>
      <xdr:colOff>0</xdr:colOff>
      <xdr:row>5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228600</xdr:rowOff>
    </xdr:from>
    <xdr:to>
      <xdr:col>5</xdr:col>
      <xdr:colOff>0</xdr:colOff>
      <xdr:row>5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156359</xdr:colOff>
      <xdr:row>0</xdr:row>
      <xdr:rowOff>7144</xdr:rowOff>
    </xdr:from>
    <xdr:to>
      <xdr:col>3</xdr:col>
      <xdr:colOff>464344</xdr:colOff>
      <xdr:row>1</xdr:row>
      <xdr:rowOff>130969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828" y="7144"/>
          <a:ext cx="617547" cy="278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I18" sqref="I18"/>
    </sheetView>
  </sheetViews>
  <sheetFormatPr defaultRowHeight="13.2" x14ac:dyDescent="0.25"/>
  <cols>
    <col min="1" max="1" width="3.88671875" style="219" bestFit="1" customWidth="1"/>
    <col min="2" max="2" width="59" bestFit="1" customWidth="1"/>
    <col min="3" max="3" width="8.109375" customWidth="1"/>
    <col min="4" max="4" width="7.5546875" style="219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89" t="s">
        <v>106</v>
      </c>
      <c r="E1" s="286"/>
      <c r="F1" s="301">
        <f>SUM(F4:F99)</f>
        <v>60650</v>
      </c>
    </row>
    <row r="2" spans="1:6" s="215" customFormat="1" ht="17.399999999999999" x14ac:dyDescent="0.3">
      <c r="A2" s="351" t="s">
        <v>93</v>
      </c>
      <c r="B2" s="351"/>
      <c r="C2" s="351"/>
      <c r="D2" s="351"/>
      <c r="E2" s="287"/>
      <c r="F2" s="302"/>
    </row>
    <row r="3" spans="1:6" x14ac:dyDescent="0.25">
      <c r="A3" s="216" t="s">
        <v>94</v>
      </c>
      <c r="B3" s="217" t="s">
        <v>95</v>
      </c>
      <c r="C3" s="218" t="s">
        <v>4</v>
      </c>
      <c r="D3" s="285" t="s">
        <v>96</v>
      </c>
      <c r="E3" s="288" t="s">
        <v>6</v>
      </c>
      <c r="F3" s="303" t="s">
        <v>7</v>
      </c>
    </row>
    <row r="4" spans="1:6" x14ac:dyDescent="0.25">
      <c r="A4" s="305">
        <v>1</v>
      </c>
      <c r="B4" s="346" t="s">
        <v>110</v>
      </c>
      <c r="C4" s="347" t="s">
        <v>115</v>
      </c>
      <c r="D4" s="308">
        <v>1250</v>
      </c>
      <c r="E4" s="309">
        <v>4</v>
      </c>
      <c r="F4" s="304">
        <f t="shared" ref="F4:F67" si="0">IF(AND(ISNUMBER(D4),ISNUMBER(E4)),D4*E4,"")</f>
        <v>5000</v>
      </c>
    </row>
    <row r="5" spans="1:6" x14ac:dyDescent="0.25">
      <c r="A5" s="305">
        <v>2</v>
      </c>
      <c r="B5" s="346" t="s">
        <v>111</v>
      </c>
      <c r="C5" s="307" t="s">
        <v>116</v>
      </c>
      <c r="D5" s="308">
        <v>10900</v>
      </c>
      <c r="E5" s="309">
        <v>1.5</v>
      </c>
      <c r="F5" s="304">
        <f t="shared" si="0"/>
        <v>16350</v>
      </c>
    </row>
    <row r="6" spans="1:6" x14ac:dyDescent="0.25">
      <c r="A6" s="305">
        <v>3</v>
      </c>
      <c r="B6" s="346" t="s">
        <v>112</v>
      </c>
      <c r="C6" s="307" t="s">
        <v>117</v>
      </c>
      <c r="D6" s="308">
        <v>4100</v>
      </c>
      <c r="E6" s="309">
        <v>8</v>
      </c>
      <c r="F6" s="304">
        <f t="shared" si="0"/>
        <v>32800</v>
      </c>
    </row>
    <row r="7" spans="1:6" x14ac:dyDescent="0.25">
      <c r="A7" s="305">
        <v>4</v>
      </c>
      <c r="B7" s="346" t="s">
        <v>113</v>
      </c>
      <c r="C7" s="307" t="s">
        <v>118</v>
      </c>
      <c r="D7" s="308">
        <v>1</v>
      </c>
      <c r="E7" s="309">
        <v>1500</v>
      </c>
      <c r="F7" s="304">
        <f t="shared" si="0"/>
        <v>1500</v>
      </c>
    </row>
    <row r="8" spans="1:6" x14ac:dyDescent="0.25">
      <c r="A8" s="305">
        <v>5</v>
      </c>
      <c r="B8" s="346" t="s">
        <v>114</v>
      </c>
      <c r="C8" s="307" t="s">
        <v>118</v>
      </c>
      <c r="D8" s="308">
        <v>1</v>
      </c>
      <c r="E8" s="309">
        <v>5000</v>
      </c>
      <c r="F8" s="304">
        <f t="shared" si="0"/>
        <v>5000</v>
      </c>
    </row>
    <row r="9" spans="1:6" x14ac:dyDescent="0.25">
      <c r="A9" s="305">
        <v>6</v>
      </c>
      <c r="B9" s="346"/>
      <c r="C9" s="307"/>
      <c r="D9" s="308"/>
      <c r="E9" s="309"/>
      <c r="F9" s="304" t="str">
        <f t="shared" si="0"/>
        <v/>
      </c>
    </row>
    <row r="10" spans="1:6" x14ac:dyDescent="0.25">
      <c r="A10" s="305">
        <v>7</v>
      </c>
      <c r="B10" s="346"/>
      <c r="C10" s="307"/>
      <c r="D10" s="308"/>
      <c r="E10" s="309"/>
      <c r="F10" s="304" t="str">
        <f t="shared" si="0"/>
        <v/>
      </c>
    </row>
    <row r="11" spans="1:6" x14ac:dyDescent="0.25">
      <c r="A11" s="305">
        <v>8</v>
      </c>
      <c r="B11" s="346"/>
      <c r="C11" s="307"/>
      <c r="D11" s="308"/>
      <c r="E11" s="309"/>
      <c r="F11" s="304" t="str">
        <f t="shared" si="0"/>
        <v/>
      </c>
    </row>
    <row r="12" spans="1:6" x14ac:dyDescent="0.25">
      <c r="A12" s="305">
        <v>9</v>
      </c>
      <c r="B12" s="346"/>
      <c r="C12" s="307"/>
      <c r="D12" s="308"/>
      <c r="E12" s="309"/>
      <c r="F12" s="304" t="str">
        <f t="shared" si="0"/>
        <v/>
      </c>
    </row>
    <row r="13" spans="1:6" x14ac:dyDescent="0.25">
      <c r="A13" s="305">
        <v>10</v>
      </c>
      <c r="B13" s="346"/>
      <c r="C13" s="307"/>
      <c r="D13" s="308"/>
      <c r="E13" s="309"/>
      <c r="F13" s="304" t="str">
        <f t="shared" si="0"/>
        <v/>
      </c>
    </row>
    <row r="14" spans="1:6" x14ac:dyDescent="0.25">
      <c r="A14" s="305">
        <v>11</v>
      </c>
      <c r="B14" s="346"/>
      <c r="C14" s="307"/>
      <c r="D14" s="308"/>
      <c r="E14" s="309"/>
      <c r="F14" s="304" t="str">
        <f t="shared" si="0"/>
        <v/>
      </c>
    </row>
    <row r="15" spans="1:6" x14ac:dyDescent="0.25">
      <c r="A15" s="305">
        <v>12</v>
      </c>
      <c r="B15" s="346"/>
      <c r="C15" s="307"/>
      <c r="D15" s="308"/>
      <c r="E15" s="309"/>
      <c r="F15" s="304" t="str">
        <f t="shared" si="0"/>
        <v/>
      </c>
    </row>
    <row r="16" spans="1:6" x14ac:dyDescent="0.25">
      <c r="A16" s="305">
        <v>13</v>
      </c>
      <c r="B16" s="346"/>
      <c r="C16" s="307"/>
      <c r="D16" s="308"/>
      <c r="E16" s="309"/>
      <c r="F16" s="304" t="str">
        <f t="shared" si="0"/>
        <v/>
      </c>
    </row>
    <row r="17" spans="1:6" x14ac:dyDescent="0.25">
      <c r="A17" s="305">
        <v>14</v>
      </c>
      <c r="B17" s="346"/>
      <c r="C17" s="307"/>
      <c r="D17" s="308"/>
      <c r="E17" s="309"/>
      <c r="F17" s="304" t="str">
        <f t="shared" si="0"/>
        <v/>
      </c>
    </row>
    <row r="18" spans="1:6" x14ac:dyDescent="0.25">
      <c r="A18" s="305">
        <v>15</v>
      </c>
      <c r="B18" s="346"/>
      <c r="C18" s="307"/>
      <c r="D18" s="308"/>
      <c r="E18" s="309"/>
      <c r="F18" s="304" t="str">
        <f t="shared" si="0"/>
        <v/>
      </c>
    </row>
    <row r="19" spans="1:6" x14ac:dyDescent="0.25">
      <c r="A19" s="305">
        <v>16</v>
      </c>
      <c r="B19" s="346"/>
      <c r="C19" s="307"/>
      <c r="D19" s="308"/>
      <c r="E19" s="309"/>
      <c r="F19" s="304" t="str">
        <f t="shared" si="0"/>
        <v/>
      </c>
    </row>
    <row r="20" spans="1:6" x14ac:dyDescent="0.25">
      <c r="A20" s="305">
        <v>17</v>
      </c>
      <c r="B20" s="346"/>
      <c r="C20" s="307"/>
      <c r="D20" s="308"/>
      <c r="E20" s="309"/>
      <c r="F20" s="304" t="str">
        <f t="shared" si="0"/>
        <v/>
      </c>
    </row>
    <row r="21" spans="1:6" x14ac:dyDescent="0.25">
      <c r="A21" s="305">
        <v>18</v>
      </c>
      <c r="B21" s="346"/>
      <c r="C21" s="307"/>
      <c r="D21" s="308"/>
      <c r="E21" s="309"/>
      <c r="F21" s="304" t="str">
        <f t="shared" si="0"/>
        <v/>
      </c>
    </row>
    <row r="22" spans="1:6" x14ac:dyDescent="0.25">
      <c r="A22" s="305">
        <v>19</v>
      </c>
      <c r="B22" s="346"/>
      <c r="C22" s="307"/>
      <c r="D22" s="308"/>
      <c r="E22" s="309"/>
      <c r="F22" s="304" t="str">
        <f t="shared" si="0"/>
        <v/>
      </c>
    </row>
    <row r="23" spans="1:6" x14ac:dyDescent="0.25">
      <c r="A23" s="305">
        <v>20</v>
      </c>
      <c r="B23" s="346"/>
      <c r="C23" s="307"/>
      <c r="D23" s="308"/>
      <c r="E23" s="309"/>
      <c r="F23" s="304" t="str">
        <f t="shared" si="0"/>
        <v/>
      </c>
    </row>
    <row r="24" spans="1:6" x14ac:dyDescent="0.25">
      <c r="A24" s="305">
        <v>21</v>
      </c>
      <c r="B24" s="346"/>
      <c r="C24" s="307"/>
      <c r="D24" s="308"/>
      <c r="E24" s="309"/>
      <c r="F24" s="304" t="str">
        <f t="shared" si="0"/>
        <v/>
      </c>
    </row>
    <row r="25" spans="1:6" x14ac:dyDescent="0.25">
      <c r="A25" s="305">
        <v>22</v>
      </c>
      <c r="B25" s="346"/>
      <c r="C25" s="307"/>
      <c r="D25" s="308"/>
      <c r="E25" s="309"/>
      <c r="F25" s="304" t="str">
        <f t="shared" si="0"/>
        <v/>
      </c>
    </row>
    <row r="26" spans="1:6" x14ac:dyDescent="0.25">
      <c r="A26" s="305">
        <v>23</v>
      </c>
      <c r="B26" s="346"/>
      <c r="C26" s="307"/>
      <c r="D26" s="308"/>
      <c r="E26" s="309"/>
      <c r="F26" s="304" t="str">
        <f t="shared" si="0"/>
        <v/>
      </c>
    </row>
    <row r="27" spans="1:6" x14ac:dyDescent="0.25">
      <c r="A27" s="305">
        <v>24</v>
      </c>
      <c r="B27" s="306"/>
      <c r="C27" s="307"/>
      <c r="D27" s="308"/>
      <c r="E27" s="309"/>
      <c r="F27" s="304" t="str">
        <f t="shared" si="0"/>
        <v/>
      </c>
    </row>
    <row r="28" spans="1:6" x14ac:dyDescent="0.25">
      <c r="A28" s="305">
        <v>25</v>
      </c>
      <c r="B28" s="306"/>
      <c r="C28" s="307"/>
      <c r="D28" s="308"/>
      <c r="E28" s="309"/>
      <c r="F28" s="304" t="str">
        <f t="shared" si="0"/>
        <v/>
      </c>
    </row>
    <row r="29" spans="1:6" x14ac:dyDescent="0.25">
      <c r="A29" s="305">
        <v>26</v>
      </c>
      <c r="B29" s="306"/>
      <c r="C29" s="307"/>
      <c r="D29" s="308"/>
      <c r="E29" s="309"/>
      <c r="F29" s="304" t="str">
        <f t="shared" si="0"/>
        <v/>
      </c>
    </row>
    <row r="30" spans="1:6" x14ac:dyDescent="0.25">
      <c r="A30" s="305">
        <v>27</v>
      </c>
      <c r="B30" s="306"/>
      <c r="C30" s="307"/>
      <c r="D30" s="308"/>
      <c r="E30" s="309"/>
      <c r="F30" s="304" t="str">
        <f t="shared" si="0"/>
        <v/>
      </c>
    </row>
    <row r="31" spans="1:6" x14ac:dyDescent="0.25">
      <c r="A31" s="305">
        <v>28</v>
      </c>
      <c r="B31" s="306"/>
      <c r="C31" s="307"/>
      <c r="D31" s="308"/>
      <c r="E31" s="309"/>
      <c r="F31" s="304" t="str">
        <f t="shared" si="0"/>
        <v/>
      </c>
    </row>
    <row r="32" spans="1:6" x14ac:dyDescent="0.25">
      <c r="A32" s="305">
        <v>29</v>
      </c>
      <c r="B32" s="306"/>
      <c r="C32" s="307"/>
      <c r="D32" s="308"/>
      <c r="E32" s="309"/>
      <c r="F32" s="304" t="str">
        <f t="shared" si="0"/>
        <v/>
      </c>
    </row>
    <row r="33" spans="1:6" x14ac:dyDescent="0.25">
      <c r="A33" s="305">
        <v>30</v>
      </c>
      <c r="B33" s="306"/>
      <c r="C33" s="307"/>
      <c r="D33" s="308"/>
      <c r="E33" s="309"/>
      <c r="F33" s="304" t="str">
        <f t="shared" si="0"/>
        <v/>
      </c>
    </row>
    <row r="34" spans="1:6" x14ac:dyDescent="0.25">
      <c r="A34" s="305">
        <v>31</v>
      </c>
      <c r="B34" s="306"/>
      <c r="C34" s="307"/>
      <c r="D34" s="308"/>
      <c r="E34" s="309"/>
      <c r="F34" s="304" t="str">
        <f t="shared" si="0"/>
        <v/>
      </c>
    </row>
    <row r="35" spans="1:6" x14ac:dyDescent="0.25">
      <c r="A35" s="305">
        <v>32</v>
      </c>
      <c r="B35" s="306"/>
      <c r="C35" s="307"/>
      <c r="D35" s="308"/>
      <c r="E35" s="309"/>
      <c r="F35" s="304" t="str">
        <f t="shared" si="0"/>
        <v/>
      </c>
    </row>
    <row r="36" spans="1:6" x14ac:dyDescent="0.25">
      <c r="A36" s="305">
        <v>33</v>
      </c>
      <c r="B36" s="306"/>
      <c r="C36" s="307"/>
      <c r="D36" s="308"/>
      <c r="E36" s="309"/>
      <c r="F36" s="304" t="str">
        <f t="shared" si="0"/>
        <v/>
      </c>
    </row>
    <row r="37" spans="1:6" x14ac:dyDescent="0.25">
      <c r="A37" s="305">
        <v>34</v>
      </c>
      <c r="B37" s="306"/>
      <c r="C37" s="307"/>
      <c r="D37" s="308"/>
      <c r="E37" s="309"/>
      <c r="F37" s="304" t="str">
        <f t="shared" si="0"/>
        <v/>
      </c>
    </row>
    <row r="38" spans="1:6" x14ac:dyDescent="0.25">
      <c r="A38" s="305">
        <v>35</v>
      </c>
      <c r="B38" s="306"/>
      <c r="C38" s="307"/>
      <c r="D38" s="308"/>
      <c r="E38" s="309"/>
      <c r="F38" s="304" t="str">
        <f t="shared" si="0"/>
        <v/>
      </c>
    </row>
    <row r="39" spans="1:6" x14ac:dyDescent="0.25">
      <c r="A39" s="305">
        <v>36</v>
      </c>
      <c r="B39" s="306"/>
      <c r="C39" s="307"/>
      <c r="D39" s="308"/>
      <c r="E39" s="309"/>
      <c r="F39" s="304" t="str">
        <f t="shared" si="0"/>
        <v/>
      </c>
    </row>
    <row r="40" spans="1:6" x14ac:dyDescent="0.25">
      <c r="A40" s="305">
        <v>37</v>
      </c>
      <c r="B40" s="306"/>
      <c r="C40" s="307"/>
      <c r="D40" s="308"/>
      <c r="E40" s="309"/>
      <c r="F40" s="304" t="str">
        <f t="shared" si="0"/>
        <v/>
      </c>
    </row>
    <row r="41" spans="1:6" x14ac:dyDescent="0.25">
      <c r="A41" s="305">
        <v>38</v>
      </c>
      <c r="B41" s="306"/>
      <c r="C41" s="307"/>
      <c r="D41" s="308"/>
      <c r="E41" s="309"/>
      <c r="F41" s="304" t="str">
        <f t="shared" si="0"/>
        <v/>
      </c>
    </row>
    <row r="42" spans="1:6" x14ac:dyDescent="0.25">
      <c r="A42" s="305">
        <v>39</v>
      </c>
      <c r="B42" s="306"/>
      <c r="C42" s="307"/>
      <c r="D42" s="308"/>
      <c r="E42" s="309"/>
      <c r="F42" s="304" t="str">
        <f t="shared" si="0"/>
        <v/>
      </c>
    </row>
    <row r="43" spans="1:6" x14ac:dyDescent="0.25">
      <c r="A43" s="305">
        <v>40</v>
      </c>
      <c r="B43" s="306"/>
      <c r="C43" s="307"/>
      <c r="D43" s="308"/>
      <c r="E43" s="309"/>
      <c r="F43" s="304" t="str">
        <f t="shared" si="0"/>
        <v/>
      </c>
    </row>
    <row r="44" spans="1:6" x14ac:dyDescent="0.25">
      <c r="A44" s="305">
        <v>41</v>
      </c>
      <c r="B44" s="306"/>
      <c r="C44" s="307"/>
      <c r="D44" s="308"/>
      <c r="E44" s="309"/>
      <c r="F44" s="304" t="str">
        <f t="shared" si="0"/>
        <v/>
      </c>
    </row>
    <row r="45" spans="1:6" x14ac:dyDescent="0.25">
      <c r="A45" s="305">
        <v>42</v>
      </c>
      <c r="B45" s="306"/>
      <c r="C45" s="307"/>
      <c r="D45" s="308"/>
      <c r="E45" s="309"/>
      <c r="F45" s="304" t="str">
        <f t="shared" si="0"/>
        <v/>
      </c>
    </row>
    <row r="46" spans="1:6" x14ac:dyDescent="0.25">
      <c r="A46" s="305">
        <v>43</v>
      </c>
      <c r="B46" s="306"/>
      <c r="C46" s="307"/>
      <c r="D46" s="308"/>
      <c r="E46" s="309"/>
      <c r="F46" s="304" t="str">
        <f t="shared" si="0"/>
        <v/>
      </c>
    </row>
    <row r="47" spans="1:6" x14ac:dyDescent="0.25">
      <c r="A47" s="305">
        <v>44</v>
      </c>
      <c r="B47" s="306"/>
      <c r="C47" s="307"/>
      <c r="D47" s="308"/>
      <c r="E47" s="309"/>
      <c r="F47" s="304" t="str">
        <f t="shared" si="0"/>
        <v/>
      </c>
    </row>
    <row r="48" spans="1:6" x14ac:dyDescent="0.25">
      <c r="A48" s="305">
        <v>45</v>
      </c>
      <c r="B48" s="306"/>
      <c r="C48" s="307"/>
      <c r="D48" s="308"/>
      <c r="E48" s="309"/>
      <c r="F48" s="304" t="str">
        <f t="shared" si="0"/>
        <v/>
      </c>
    </row>
    <row r="49" spans="1:6" x14ac:dyDescent="0.25">
      <c r="A49" s="305">
        <v>46</v>
      </c>
      <c r="B49" s="306"/>
      <c r="C49" s="307"/>
      <c r="D49" s="308"/>
      <c r="E49" s="309"/>
      <c r="F49" s="304" t="str">
        <f t="shared" si="0"/>
        <v/>
      </c>
    </row>
    <row r="50" spans="1:6" x14ac:dyDescent="0.25">
      <c r="A50" s="305">
        <v>47</v>
      </c>
      <c r="B50" s="306"/>
      <c r="C50" s="307"/>
      <c r="D50" s="308"/>
      <c r="E50" s="309"/>
      <c r="F50" s="304" t="str">
        <f t="shared" si="0"/>
        <v/>
      </c>
    </row>
    <row r="51" spans="1:6" x14ac:dyDescent="0.25">
      <c r="A51" s="305">
        <v>48</v>
      </c>
      <c r="B51" s="306"/>
      <c r="C51" s="307"/>
      <c r="D51" s="308"/>
      <c r="E51" s="309"/>
      <c r="F51" s="304" t="str">
        <f t="shared" si="0"/>
        <v/>
      </c>
    </row>
    <row r="52" spans="1:6" x14ac:dyDescent="0.25">
      <c r="A52" s="305">
        <v>49</v>
      </c>
      <c r="B52" s="306"/>
      <c r="C52" s="307"/>
      <c r="D52" s="308"/>
      <c r="E52" s="309"/>
      <c r="F52" s="304" t="str">
        <f t="shared" si="0"/>
        <v/>
      </c>
    </row>
    <row r="53" spans="1:6" x14ac:dyDescent="0.25">
      <c r="A53" s="305">
        <v>50</v>
      </c>
      <c r="B53" s="306"/>
      <c r="C53" s="307"/>
      <c r="D53" s="308"/>
      <c r="E53" s="309"/>
      <c r="F53" s="304" t="str">
        <f t="shared" si="0"/>
        <v/>
      </c>
    </row>
    <row r="54" spans="1:6" x14ac:dyDescent="0.25">
      <c r="A54" s="305">
        <v>51</v>
      </c>
      <c r="B54" s="306"/>
      <c r="C54" s="307"/>
      <c r="D54" s="308"/>
      <c r="E54" s="309"/>
      <c r="F54" s="304" t="str">
        <f t="shared" si="0"/>
        <v/>
      </c>
    </row>
    <row r="55" spans="1:6" x14ac:dyDescent="0.25">
      <c r="A55" s="305">
        <v>52</v>
      </c>
      <c r="B55" s="306"/>
      <c r="C55" s="307"/>
      <c r="D55" s="308"/>
      <c r="E55" s="309"/>
      <c r="F55" s="304" t="str">
        <f t="shared" si="0"/>
        <v/>
      </c>
    </row>
    <row r="56" spans="1:6" x14ac:dyDescent="0.25">
      <c r="A56" s="305">
        <v>53</v>
      </c>
      <c r="B56" s="306"/>
      <c r="C56" s="307"/>
      <c r="D56" s="308"/>
      <c r="E56" s="309"/>
      <c r="F56" s="304" t="str">
        <f t="shared" si="0"/>
        <v/>
      </c>
    </row>
    <row r="57" spans="1:6" x14ac:dyDescent="0.25">
      <c r="A57" s="305">
        <v>54</v>
      </c>
      <c r="B57" s="306"/>
      <c r="C57" s="307"/>
      <c r="D57" s="308"/>
      <c r="E57" s="309"/>
      <c r="F57" s="304" t="str">
        <f t="shared" si="0"/>
        <v/>
      </c>
    </row>
    <row r="58" spans="1:6" x14ac:dyDescent="0.25">
      <c r="A58" s="305">
        <v>55</v>
      </c>
      <c r="B58" s="306"/>
      <c r="C58" s="307"/>
      <c r="D58" s="308"/>
      <c r="E58" s="309"/>
      <c r="F58" s="304" t="str">
        <f t="shared" si="0"/>
        <v/>
      </c>
    </row>
    <row r="59" spans="1:6" x14ac:dyDescent="0.25">
      <c r="A59" s="305">
        <v>56</v>
      </c>
      <c r="B59" s="306"/>
      <c r="C59" s="307"/>
      <c r="D59" s="308"/>
      <c r="E59" s="309"/>
      <c r="F59" s="304" t="str">
        <f t="shared" si="0"/>
        <v/>
      </c>
    </row>
    <row r="60" spans="1:6" x14ac:dyDescent="0.25">
      <c r="A60" s="305">
        <v>57</v>
      </c>
      <c r="B60" s="306"/>
      <c r="C60" s="307"/>
      <c r="D60" s="308"/>
      <c r="E60" s="309"/>
      <c r="F60" s="304" t="str">
        <f t="shared" si="0"/>
        <v/>
      </c>
    </row>
    <row r="61" spans="1:6" x14ac:dyDescent="0.25">
      <c r="A61" s="305">
        <v>58</v>
      </c>
      <c r="B61" s="306"/>
      <c r="C61" s="307"/>
      <c r="D61" s="308"/>
      <c r="E61" s="309"/>
      <c r="F61" s="304" t="str">
        <f t="shared" si="0"/>
        <v/>
      </c>
    </row>
    <row r="62" spans="1:6" x14ac:dyDescent="0.25">
      <c r="A62" s="305">
        <v>59</v>
      </c>
      <c r="B62" s="306"/>
      <c r="C62" s="307"/>
      <c r="D62" s="308"/>
      <c r="E62" s="309"/>
      <c r="F62" s="304" t="str">
        <f t="shared" si="0"/>
        <v/>
      </c>
    </row>
    <row r="63" spans="1:6" x14ac:dyDescent="0.25">
      <c r="A63" s="305">
        <v>60</v>
      </c>
      <c r="B63" s="306"/>
      <c r="C63" s="307"/>
      <c r="D63" s="308"/>
      <c r="E63" s="309"/>
      <c r="F63" s="304" t="str">
        <f t="shared" si="0"/>
        <v/>
      </c>
    </row>
    <row r="64" spans="1:6" x14ac:dyDescent="0.25">
      <c r="A64" s="305">
        <v>61</v>
      </c>
      <c r="B64" s="306"/>
      <c r="C64" s="307"/>
      <c r="D64" s="308"/>
      <c r="E64" s="309"/>
      <c r="F64" s="304" t="str">
        <f t="shared" si="0"/>
        <v/>
      </c>
    </row>
    <row r="65" spans="1:6" x14ac:dyDescent="0.25">
      <c r="A65" s="305">
        <v>62</v>
      </c>
      <c r="B65" s="306"/>
      <c r="C65" s="307"/>
      <c r="D65" s="308"/>
      <c r="E65" s="309"/>
      <c r="F65" s="304" t="str">
        <f t="shared" si="0"/>
        <v/>
      </c>
    </row>
    <row r="66" spans="1:6" x14ac:dyDescent="0.25">
      <c r="A66" s="305">
        <v>63</v>
      </c>
      <c r="B66" s="306"/>
      <c r="C66" s="307"/>
      <c r="D66" s="308"/>
      <c r="E66" s="309"/>
      <c r="F66" s="304" t="str">
        <f t="shared" si="0"/>
        <v/>
      </c>
    </row>
    <row r="67" spans="1:6" x14ac:dyDescent="0.25">
      <c r="A67" s="305">
        <v>64</v>
      </c>
      <c r="B67" s="306"/>
      <c r="C67" s="307"/>
      <c r="D67" s="308"/>
      <c r="E67" s="309"/>
      <c r="F67" s="304" t="str">
        <f t="shared" si="0"/>
        <v/>
      </c>
    </row>
    <row r="68" spans="1:6" x14ac:dyDescent="0.25">
      <c r="A68" s="305">
        <v>65</v>
      </c>
      <c r="B68" s="306"/>
      <c r="C68" s="307"/>
      <c r="D68" s="308"/>
      <c r="E68" s="309"/>
      <c r="F68" s="304" t="str">
        <f t="shared" ref="F68:F82" si="1">IF(AND(ISNUMBER(D68),ISNUMBER(E68)),D68*E68,"")</f>
        <v/>
      </c>
    </row>
    <row r="69" spans="1:6" x14ac:dyDescent="0.25">
      <c r="A69" s="305">
        <v>66</v>
      </c>
      <c r="B69" s="306"/>
      <c r="C69" s="307"/>
      <c r="D69" s="308"/>
      <c r="E69" s="309"/>
      <c r="F69" s="304" t="str">
        <f t="shared" si="1"/>
        <v/>
      </c>
    </row>
    <row r="70" spans="1:6" x14ac:dyDescent="0.25">
      <c r="A70" s="305">
        <v>67</v>
      </c>
      <c r="B70" s="306"/>
      <c r="C70" s="307"/>
      <c r="D70" s="308"/>
      <c r="E70" s="309"/>
      <c r="F70" s="304" t="str">
        <f t="shared" si="1"/>
        <v/>
      </c>
    </row>
    <row r="71" spans="1:6" x14ac:dyDescent="0.25">
      <c r="A71" s="305">
        <v>68</v>
      </c>
      <c r="B71" s="306"/>
      <c r="C71" s="307"/>
      <c r="D71" s="308"/>
      <c r="E71" s="309"/>
      <c r="F71" s="304" t="str">
        <f t="shared" si="1"/>
        <v/>
      </c>
    </row>
    <row r="72" spans="1:6" x14ac:dyDescent="0.25">
      <c r="A72" s="305">
        <v>69</v>
      </c>
      <c r="B72" s="306"/>
      <c r="C72" s="307"/>
      <c r="D72" s="308"/>
      <c r="E72" s="309"/>
      <c r="F72" s="304" t="str">
        <f t="shared" si="1"/>
        <v/>
      </c>
    </row>
    <row r="73" spans="1:6" x14ac:dyDescent="0.25">
      <c r="A73" s="305">
        <v>70</v>
      </c>
      <c r="B73" s="306"/>
      <c r="C73" s="307"/>
      <c r="D73" s="308"/>
      <c r="E73" s="309"/>
      <c r="F73" s="304" t="str">
        <f t="shared" si="1"/>
        <v/>
      </c>
    </row>
    <row r="74" spans="1:6" x14ac:dyDescent="0.25">
      <c r="A74" s="305">
        <v>71</v>
      </c>
      <c r="B74" s="306"/>
      <c r="C74" s="307"/>
      <c r="D74" s="308"/>
      <c r="E74" s="309"/>
      <c r="F74" s="304" t="str">
        <f t="shared" si="1"/>
        <v/>
      </c>
    </row>
    <row r="75" spans="1:6" x14ac:dyDescent="0.25">
      <c r="A75" s="305">
        <v>72</v>
      </c>
      <c r="B75" s="306"/>
      <c r="C75" s="307"/>
      <c r="D75" s="308"/>
      <c r="E75" s="309"/>
      <c r="F75" s="304" t="str">
        <f t="shared" si="1"/>
        <v/>
      </c>
    </row>
    <row r="76" spans="1:6" x14ac:dyDescent="0.25">
      <c r="A76" s="305">
        <v>73</v>
      </c>
      <c r="B76" s="306"/>
      <c r="C76" s="307"/>
      <c r="D76" s="308"/>
      <c r="E76" s="309"/>
      <c r="F76" s="304" t="str">
        <f t="shared" si="1"/>
        <v/>
      </c>
    </row>
    <row r="77" spans="1:6" x14ac:dyDescent="0.25">
      <c r="A77" s="305">
        <v>74</v>
      </c>
      <c r="B77" s="306"/>
      <c r="C77" s="307"/>
      <c r="D77" s="308"/>
      <c r="E77" s="309"/>
      <c r="F77" s="304" t="str">
        <f t="shared" si="1"/>
        <v/>
      </c>
    </row>
    <row r="78" spans="1:6" x14ac:dyDescent="0.25">
      <c r="A78" s="305">
        <v>75</v>
      </c>
      <c r="B78" s="306"/>
      <c r="C78" s="307"/>
      <c r="D78" s="308"/>
      <c r="E78" s="309"/>
      <c r="F78" s="304" t="str">
        <f t="shared" si="1"/>
        <v/>
      </c>
    </row>
    <row r="79" spans="1:6" x14ac:dyDescent="0.25">
      <c r="A79" s="305">
        <v>76</v>
      </c>
      <c r="B79" s="306"/>
      <c r="C79" s="307"/>
      <c r="D79" s="308"/>
      <c r="E79" s="309"/>
      <c r="F79" s="304" t="str">
        <f t="shared" si="1"/>
        <v/>
      </c>
    </row>
    <row r="80" spans="1:6" x14ac:dyDescent="0.25">
      <c r="A80" s="305">
        <v>77</v>
      </c>
      <c r="B80" s="306"/>
      <c r="C80" s="307"/>
      <c r="D80" s="308"/>
      <c r="E80" s="309"/>
      <c r="F80" s="304" t="str">
        <f t="shared" si="1"/>
        <v/>
      </c>
    </row>
    <row r="81" spans="1:6" x14ac:dyDescent="0.25">
      <c r="A81" s="305">
        <v>78</v>
      </c>
      <c r="B81" s="306"/>
      <c r="C81" s="307"/>
      <c r="D81" s="308"/>
      <c r="E81" s="309"/>
      <c r="F81" s="304" t="str">
        <f t="shared" si="1"/>
        <v/>
      </c>
    </row>
    <row r="82" spans="1:6" x14ac:dyDescent="0.25">
      <c r="A82" s="305">
        <v>79</v>
      </c>
      <c r="B82" s="306"/>
      <c r="C82" s="307"/>
      <c r="D82" s="308"/>
      <c r="E82" s="309"/>
      <c r="F82" s="304" t="str">
        <f t="shared" si="1"/>
        <v/>
      </c>
    </row>
    <row r="83" spans="1:6" x14ac:dyDescent="0.25">
      <c r="A83" s="305">
        <v>80</v>
      </c>
      <c r="B83" s="306"/>
      <c r="C83" s="307"/>
      <c r="D83" s="308"/>
      <c r="E83" s="309"/>
      <c r="F83" s="304" t="str">
        <f>IF(AND(ISNUMBER(D83),ISNUMBER(E83)),D83*E83,"")</f>
        <v/>
      </c>
    </row>
    <row r="84" spans="1:6" x14ac:dyDescent="0.25">
      <c r="A84" s="305">
        <v>81</v>
      </c>
      <c r="B84" s="306"/>
      <c r="C84" s="307"/>
      <c r="D84" s="308"/>
      <c r="E84" s="309"/>
      <c r="F84" s="304" t="str">
        <f t="shared" ref="F84:F99" si="2">IF(AND(ISNUMBER(D84),ISNUMBER(E84)),D84*E84,"")</f>
        <v/>
      </c>
    </row>
    <row r="85" spans="1:6" x14ac:dyDescent="0.25">
      <c r="A85" s="305">
        <v>82</v>
      </c>
      <c r="B85" s="306"/>
      <c r="C85" s="307"/>
      <c r="D85" s="308"/>
      <c r="E85" s="309"/>
      <c r="F85" s="304" t="str">
        <f t="shared" si="2"/>
        <v/>
      </c>
    </row>
    <row r="86" spans="1:6" x14ac:dyDescent="0.25">
      <c r="A86" s="305">
        <v>83</v>
      </c>
      <c r="B86" s="306"/>
      <c r="C86" s="307"/>
      <c r="D86" s="308"/>
      <c r="E86" s="309"/>
      <c r="F86" s="304" t="str">
        <f t="shared" si="2"/>
        <v/>
      </c>
    </row>
    <row r="87" spans="1:6" x14ac:dyDescent="0.25">
      <c r="A87" s="305">
        <v>84</v>
      </c>
      <c r="B87" s="306"/>
      <c r="C87" s="307"/>
      <c r="D87" s="308"/>
      <c r="E87" s="309"/>
      <c r="F87" s="304" t="str">
        <f t="shared" si="2"/>
        <v/>
      </c>
    </row>
    <row r="88" spans="1:6" x14ac:dyDescent="0.25">
      <c r="A88" s="305">
        <v>85</v>
      </c>
      <c r="B88" s="306"/>
      <c r="C88" s="307"/>
      <c r="D88" s="308"/>
      <c r="E88" s="309"/>
      <c r="F88" s="304" t="str">
        <f t="shared" si="2"/>
        <v/>
      </c>
    </row>
    <row r="89" spans="1:6" x14ac:dyDescent="0.25">
      <c r="A89" s="305">
        <v>86</v>
      </c>
      <c r="B89" s="306"/>
      <c r="C89" s="307"/>
      <c r="D89" s="308"/>
      <c r="E89" s="309"/>
      <c r="F89" s="304" t="str">
        <f t="shared" si="2"/>
        <v/>
      </c>
    </row>
    <row r="90" spans="1:6" x14ac:dyDescent="0.25">
      <c r="A90" s="305">
        <v>87</v>
      </c>
      <c r="B90" s="306"/>
      <c r="C90" s="307"/>
      <c r="D90" s="308"/>
      <c r="E90" s="309"/>
      <c r="F90" s="304" t="str">
        <f t="shared" si="2"/>
        <v/>
      </c>
    </row>
    <row r="91" spans="1:6" x14ac:dyDescent="0.25">
      <c r="A91" s="305">
        <v>88</v>
      </c>
      <c r="B91" s="306"/>
      <c r="C91" s="307"/>
      <c r="D91" s="308"/>
      <c r="E91" s="309"/>
      <c r="F91" s="304" t="str">
        <f t="shared" si="2"/>
        <v/>
      </c>
    </row>
    <row r="92" spans="1:6" x14ac:dyDescent="0.25">
      <c r="A92" s="305">
        <v>89</v>
      </c>
      <c r="B92" s="306"/>
      <c r="C92" s="307"/>
      <c r="D92" s="308"/>
      <c r="E92" s="309"/>
      <c r="F92" s="304" t="str">
        <f t="shared" si="2"/>
        <v/>
      </c>
    </row>
    <row r="93" spans="1:6" x14ac:dyDescent="0.25">
      <c r="A93" s="305">
        <v>90</v>
      </c>
      <c r="B93" s="306"/>
      <c r="C93" s="307"/>
      <c r="D93" s="308"/>
      <c r="E93" s="309"/>
      <c r="F93" s="304" t="str">
        <f t="shared" si="2"/>
        <v/>
      </c>
    </row>
    <row r="94" spans="1:6" x14ac:dyDescent="0.25">
      <c r="A94" s="305">
        <v>91</v>
      </c>
      <c r="B94" s="306"/>
      <c r="C94" s="307"/>
      <c r="D94" s="308"/>
      <c r="E94" s="309"/>
      <c r="F94" s="304" t="str">
        <f t="shared" si="2"/>
        <v/>
      </c>
    </row>
    <row r="95" spans="1:6" x14ac:dyDescent="0.25">
      <c r="A95" s="305">
        <v>92</v>
      </c>
      <c r="B95" s="306"/>
      <c r="C95" s="307"/>
      <c r="D95" s="308"/>
      <c r="E95" s="309"/>
      <c r="F95" s="304" t="str">
        <f t="shared" si="2"/>
        <v/>
      </c>
    </row>
    <row r="96" spans="1:6" x14ac:dyDescent="0.25">
      <c r="A96" s="305">
        <v>93</v>
      </c>
      <c r="B96" s="306"/>
      <c r="C96" s="307"/>
      <c r="D96" s="308"/>
      <c r="E96" s="309"/>
      <c r="F96" s="304" t="str">
        <f t="shared" si="2"/>
        <v/>
      </c>
    </row>
    <row r="97" spans="1:6" x14ac:dyDescent="0.25">
      <c r="A97" s="305">
        <v>94</v>
      </c>
      <c r="B97" s="306"/>
      <c r="C97" s="307"/>
      <c r="D97" s="308"/>
      <c r="E97" s="309"/>
      <c r="F97" s="304" t="str">
        <f t="shared" si="2"/>
        <v/>
      </c>
    </row>
    <row r="98" spans="1:6" x14ac:dyDescent="0.25">
      <c r="A98" s="305">
        <v>95</v>
      </c>
      <c r="B98" s="306"/>
      <c r="C98" s="307"/>
      <c r="D98" s="308"/>
      <c r="E98" s="309"/>
      <c r="F98" s="304" t="str">
        <f t="shared" si="2"/>
        <v/>
      </c>
    </row>
    <row r="99" spans="1:6" x14ac:dyDescent="0.25">
      <c r="A99" s="305">
        <v>96</v>
      </c>
      <c r="B99" s="306"/>
      <c r="C99" s="307"/>
      <c r="D99" s="308"/>
      <c r="E99" s="309"/>
      <c r="F99" s="304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80" zoomScaleNormal="80" workbookViewId="0">
      <pane ySplit="6" topLeftCell="A7" activePane="bottomLeft" state="frozenSplit"/>
      <selection activeCell="E4" sqref="E4:E26"/>
      <selection pane="bottomLeft" activeCell="S1" sqref="S1"/>
    </sheetView>
  </sheetViews>
  <sheetFormatPr defaultColWidth="9.109375" defaultRowHeight="10.199999999999999" x14ac:dyDescent="0.25"/>
  <cols>
    <col min="1" max="1" width="3.5546875" style="230" customWidth="1"/>
    <col min="2" max="2" width="29.88671875" style="231" customWidth="1"/>
    <col min="3" max="3" width="4.6640625" style="232" customWidth="1"/>
    <col min="4" max="4" width="7.5546875" style="230" customWidth="1"/>
    <col min="5" max="5" width="13.5546875" style="233" customWidth="1"/>
    <col min="6" max="6" width="12.88671875" style="234" customWidth="1"/>
    <col min="7" max="12" width="11.44140625" style="226" customWidth="1"/>
    <col min="13" max="18" width="11.44140625" style="226" hidden="1" customWidth="1"/>
    <col min="19" max="16384" width="9.109375" style="226"/>
  </cols>
  <sheetData>
    <row r="1" spans="1:18" ht="10.8" thickTop="1" x14ac:dyDescent="0.2">
      <c r="A1" s="223" t="s">
        <v>0</v>
      </c>
      <c r="B1" s="290"/>
      <c r="C1" s="290"/>
      <c r="D1" s="291"/>
      <c r="E1" s="356" t="s">
        <v>99</v>
      </c>
      <c r="F1" s="357"/>
      <c r="G1" s="364" t="s">
        <v>120</v>
      </c>
      <c r="H1" s="365"/>
      <c r="I1" s="360" t="s">
        <v>122</v>
      </c>
      <c r="J1" s="361"/>
      <c r="K1" s="224" t="s">
        <v>124</v>
      </c>
      <c r="L1" s="225"/>
      <c r="M1" s="224" t="s">
        <v>1</v>
      </c>
      <c r="N1" s="225"/>
      <c r="O1" s="224" t="s">
        <v>1</v>
      </c>
      <c r="P1" s="225"/>
      <c r="Q1" s="224" t="s">
        <v>1</v>
      </c>
      <c r="R1" s="225"/>
    </row>
    <row r="2" spans="1:18" x14ac:dyDescent="0.2">
      <c r="A2" s="389" t="s">
        <v>12</v>
      </c>
      <c r="B2" s="292"/>
      <c r="C2" s="292"/>
      <c r="D2" s="293"/>
      <c r="E2" s="358"/>
      <c r="F2" s="359"/>
      <c r="G2" s="366" t="s">
        <v>121</v>
      </c>
      <c r="H2" s="367"/>
      <c r="I2" s="362" t="s">
        <v>123</v>
      </c>
      <c r="J2" s="363"/>
      <c r="K2" s="348" t="s">
        <v>125</v>
      </c>
      <c r="L2" s="228"/>
      <c r="M2" s="227" t="s">
        <v>1</v>
      </c>
      <c r="N2" s="228"/>
      <c r="O2" s="227" t="s">
        <v>1</v>
      </c>
      <c r="P2" s="228"/>
      <c r="Q2" s="227" t="s">
        <v>1</v>
      </c>
      <c r="R2" s="228"/>
    </row>
    <row r="3" spans="1:18" x14ac:dyDescent="0.2">
      <c r="A3" s="389" t="s">
        <v>119</v>
      </c>
      <c r="B3" s="292"/>
      <c r="C3" s="292"/>
      <c r="D3" s="293"/>
      <c r="E3" s="358"/>
      <c r="F3" s="359"/>
      <c r="G3" s="368"/>
      <c r="H3" s="369"/>
      <c r="I3" s="237"/>
      <c r="J3" s="236"/>
      <c r="K3" s="227"/>
      <c r="L3" s="228"/>
      <c r="M3" s="227"/>
      <c r="N3" s="228"/>
      <c r="O3" s="227"/>
      <c r="P3" s="228"/>
      <c r="Q3" s="227"/>
      <c r="R3" s="228"/>
    </row>
    <row r="4" spans="1:18" x14ac:dyDescent="0.2">
      <c r="A4" s="389" t="s">
        <v>126</v>
      </c>
      <c r="B4" s="292"/>
      <c r="C4" s="292"/>
      <c r="D4" s="293"/>
      <c r="E4" s="349"/>
      <c r="F4" s="350"/>
      <c r="G4" s="390"/>
      <c r="H4" s="391"/>
      <c r="I4" s="237"/>
      <c r="J4" s="236"/>
      <c r="K4" s="227"/>
      <c r="L4" s="228"/>
      <c r="M4" s="227"/>
      <c r="N4" s="228"/>
      <c r="O4" s="227"/>
      <c r="P4" s="228"/>
      <c r="Q4" s="227"/>
      <c r="R4" s="228"/>
    </row>
    <row r="5" spans="1:18" ht="10.8" thickBot="1" x14ac:dyDescent="0.25">
      <c r="A5" s="389" t="s">
        <v>127</v>
      </c>
      <c r="B5" s="292"/>
      <c r="C5" s="292"/>
      <c r="D5" s="293"/>
      <c r="E5" s="294"/>
      <c r="F5" s="295"/>
      <c r="G5" s="354"/>
      <c r="H5" s="355"/>
      <c r="I5" s="352"/>
      <c r="J5" s="353"/>
      <c r="K5" s="227"/>
      <c r="L5" s="228"/>
      <c r="M5" s="227" t="s">
        <v>1</v>
      </c>
      <c r="N5" s="228"/>
      <c r="O5" s="227" t="s">
        <v>1</v>
      </c>
      <c r="P5" s="228"/>
      <c r="Q5" s="227" t="s">
        <v>1</v>
      </c>
      <c r="R5" s="228"/>
    </row>
    <row r="6" spans="1:18" s="239" customFormat="1" ht="35.25" customHeight="1" thickBot="1" x14ac:dyDescent="0.25">
      <c r="A6" s="142" t="s">
        <v>2</v>
      </c>
      <c r="B6" s="142" t="s">
        <v>3</v>
      </c>
      <c r="C6" s="142" t="s">
        <v>4</v>
      </c>
      <c r="D6" s="143" t="s">
        <v>5</v>
      </c>
      <c r="E6" s="238" t="s">
        <v>100</v>
      </c>
      <c r="F6" s="240" t="s">
        <v>101</v>
      </c>
      <c r="G6" s="299" t="s">
        <v>6</v>
      </c>
      <c r="H6" s="300" t="s">
        <v>7</v>
      </c>
      <c r="I6" s="300" t="s">
        <v>6</v>
      </c>
      <c r="J6" s="300" t="s">
        <v>7</v>
      </c>
      <c r="K6" s="300" t="s">
        <v>6</v>
      </c>
      <c r="L6" s="300" t="s">
        <v>7</v>
      </c>
      <c r="M6" s="300" t="s">
        <v>6</v>
      </c>
      <c r="N6" s="300" t="s">
        <v>7</v>
      </c>
      <c r="O6" s="300" t="s">
        <v>6</v>
      </c>
      <c r="P6" s="300" t="s">
        <v>7</v>
      </c>
      <c r="Q6" s="300" t="s">
        <v>6</v>
      </c>
      <c r="R6" s="300" t="s">
        <v>7</v>
      </c>
    </row>
    <row r="7" spans="1:18" s="229" customFormat="1" ht="24" customHeight="1" x14ac:dyDescent="0.25">
      <c r="A7" s="145">
        <f>IF(B8="","",1)</f>
        <v>1</v>
      </c>
      <c r="B7" s="296" t="str">
        <f>IF(ISBLANK('Item List'!B4),"",'Item List'!B4)</f>
        <v>Erosion Control Barrier</v>
      </c>
      <c r="C7" s="296" t="str">
        <f>IF(ISBLANK('Item List'!C4),"",'Item List'!C4)</f>
        <v>LF</v>
      </c>
      <c r="D7" s="297">
        <f>IF(ISBLANK('Item List'!D4),0,'Item List'!D4)</f>
        <v>1250</v>
      </c>
      <c r="E7" s="146">
        <f>IF(ISBLANK('Item List'!E4),0,'Item List'!E4)</f>
        <v>4</v>
      </c>
      <c r="F7" s="146">
        <f>IF(AND(ISNUMBER($D7),ISNUMBER(E7)),$D7*E7,0)</f>
        <v>5000</v>
      </c>
      <c r="G7" s="168">
        <v>2.5</v>
      </c>
      <c r="H7" s="103">
        <f>IF(AND(ISNUMBER($D7),ISNUMBER(G7)),$D7*G7,0)</f>
        <v>3125</v>
      </c>
      <c r="I7" s="169">
        <v>2.5</v>
      </c>
      <c r="J7" s="103">
        <f t="shared" ref="J7:J30" si="0">IF(AND(ISNUMBER($D7),ISNUMBER(I7)),$D7*I7,0)</f>
        <v>3125</v>
      </c>
      <c r="K7" s="169">
        <v>2.5</v>
      </c>
      <c r="L7" s="103">
        <f t="shared" ref="L7:L30" si="1">IF(AND(ISNUMBER($D7),ISNUMBER(K7)),$D7*K7,0)</f>
        <v>3125</v>
      </c>
      <c r="M7" s="169"/>
      <c r="N7" s="103">
        <f t="shared" ref="N7:N30" si="2">IF(AND(ISNUMBER($D7),ISNUMBER(M7)),$D7*M7,0)</f>
        <v>0</v>
      </c>
      <c r="O7" s="169"/>
      <c r="P7" s="103">
        <f t="shared" ref="P7:P30" si="3">IF(AND(ISNUMBER($D7),ISNUMBER(O7)),$D7*O7,0)</f>
        <v>0</v>
      </c>
      <c r="Q7" s="169"/>
      <c r="R7" s="103">
        <f t="shared" ref="R7:R30" si="4">IF(AND(ISNUMBER($D7),ISNUMBER(Q7)),$D7*Q7,0)</f>
        <v>0</v>
      </c>
    </row>
    <row r="8" spans="1:18" s="229" customFormat="1" ht="24" customHeight="1" x14ac:dyDescent="0.25">
      <c r="A8" s="145">
        <f>IF(B8="","",A7+1)</f>
        <v>2</v>
      </c>
      <c r="B8" s="296" t="str">
        <f>IF(ISBLANK('Item List'!B5),"",'Item List'!B5)</f>
        <v>Erosion Control Blanket</v>
      </c>
      <c r="C8" s="296" t="str">
        <f>IF(ISBLANK('Item List'!C5),"",'Item List'!C5)</f>
        <v>SY</v>
      </c>
      <c r="D8" s="297">
        <f>IF(ISBLANK('Item List'!D5),0,'Item List'!D5)</f>
        <v>10900</v>
      </c>
      <c r="E8" s="146">
        <f>IF(ISBLANK('Item List'!E5),0,'Item List'!E5)</f>
        <v>1.5</v>
      </c>
      <c r="F8" s="146">
        <f t="shared" ref="F8:H30" si="5">IF(AND(ISNUMBER($D8),ISNUMBER(E8)),$D8*E8,0)</f>
        <v>16350</v>
      </c>
      <c r="G8" s="168">
        <v>1.2</v>
      </c>
      <c r="H8" s="103">
        <f t="shared" si="5"/>
        <v>13080</v>
      </c>
      <c r="I8" s="169">
        <v>1.5</v>
      </c>
      <c r="J8" s="103">
        <f t="shared" si="0"/>
        <v>16350</v>
      </c>
      <c r="K8" s="169">
        <v>2.5</v>
      </c>
      <c r="L8" s="103">
        <f t="shared" si="1"/>
        <v>27250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29" customFormat="1" ht="24" customHeight="1" x14ac:dyDescent="0.25">
      <c r="A9" s="145">
        <f t="shared" ref="A9:A30" si="6">IF(B9="","",A8+1)</f>
        <v>3</v>
      </c>
      <c r="B9" s="296" t="str">
        <f>IF(ISBLANK('Item List'!B6),"",'Item List'!B6)</f>
        <v>Earth Excavation</v>
      </c>
      <c r="C9" s="296" t="str">
        <f>IF(ISBLANK('Item List'!C6),"",'Item List'!C6)</f>
        <v>CY</v>
      </c>
      <c r="D9" s="297">
        <f>IF(ISBLANK('Item List'!D6),0,'Item List'!D6)</f>
        <v>4100</v>
      </c>
      <c r="E9" s="146">
        <f>IF(ISBLANK('Item List'!E6),0,'Item List'!E6)</f>
        <v>8</v>
      </c>
      <c r="F9" s="146">
        <f t="shared" si="5"/>
        <v>32800</v>
      </c>
      <c r="G9" s="168">
        <v>8.91</v>
      </c>
      <c r="H9" s="103">
        <f t="shared" si="5"/>
        <v>36531</v>
      </c>
      <c r="I9" s="169">
        <v>9.5</v>
      </c>
      <c r="J9" s="103">
        <f t="shared" si="0"/>
        <v>38950</v>
      </c>
      <c r="K9" s="169">
        <v>23.98</v>
      </c>
      <c r="L9" s="103">
        <f t="shared" si="1"/>
        <v>98318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29" customFormat="1" ht="24" customHeight="1" x14ac:dyDescent="0.25">
      <c r="A10" s="145">
        <f t="shared" si="6"/>
        <v>4</v>
      </c>
      <c r="B10" s="296" t="str">
        <f>IF(ISBLANK('Item List'!B7),"",'Item List'!B7)</f>
        <v>Construction Entrance</v>
      </c>
      <c r="C10" s="296" t="str">
        <f>IF(ISBLANK('Item List'!C7),"",'Item List'!C7)</f>
        <v>LS</v>
      </c>
      <c r="D10" s="297">
        <f>IF(ISBLANK('Item List'!D7),0,'Item List'!D7)</f>
        <v>1</v>
      </c>
      <c r="E10" s="146">
        <f>IF(ISBLANK('Item List'!E7),0,'Item List'!E7)</f>
        <v>1500</v>
      </c>
      <c r="F10" s="146">
        <f t="shared" si="5"/>
        <v>1500</v>
      </c>
      <c r="G10" s="168">
        <v>655</v>
      </c>
      <c r="H10" s="103">
        <f t="shared" si="5"/>
        <v>655</v>
      </c>
      <c r="I10" s="169">
        <v>3000</v>
      </c>
      <c r="J10" s="103">
        <f t="shared" si="0"/>
        <v>3000</v>
      </c>
      <c r="K10" s="169">
        <v>100</v>
      </c>
      <c r="L10" s="103">
        <f t="shared" si="1"/>
        <v>100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29" customFormat="1" ht="24" customHeight="1" x14ac:dyDescent="0.25">
      <c r="A11" s="145">
        <f t="shared" si="6"/>
        <v>5</v>
      </c>
      <c r="B11" s="296" t="str">
        <f>IF(ISBLANK('Item List'!B8),"",'Item List'!B8)</f>
        <v>Seeding and Restoration</v>
      </c>
      <c r="C11" s="296" t="str">
        <f>IF(ISBLANK('Item List'!C8),"",'Item List'!C8)</f>
        <v>LS</v>
      </c>
      <c r="D11" s="297">
        <f>IF(ISBLANK('Item List'!D8),0,'Item List'!D8)</f>
        <v>1</v>
      </c>
      <c r="E11" s="146">
        <f>IF(ISBLANK('Item List'!E8),0,'Item List'!E8)</f>
        <v>5000</v>
      </c>
      <c r="F11" s="146">
        <f t="shared" si="5"/>
        <v>5000</v>
      </c>
      <c r="G11" s="168">
        <v>3500</v>
      </c>
      <c r="H11" s="103">
        <f t="shared" si="5"/>
        <v>3500</v>
      </c>
      <c r="I11" s="169">
        <v>5000</v>
      </c>
      <c r="J11" s="103">
        <f t="shared" si="0"/>
        <v>5000</v>
      </c>
      <c r="K11" s="169">
        <v>2800</v>
      </c>
      <c r="L11" s="103">
        <f t="shared" si="1"/>
        <v>2800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29" customFormat="1" ht="24" customHeight="1" x14ac:dyDescent="0.25">
      <c r="A12" s="145" t="str">
        <f t="shared" si="6"/>
        <v/>
      </c>
      <c r="B12" s="296" t="str">
        <f>IF(ISBLANK('Item List'!B9),"",'Item List'!B9)</f>
        <v/>
      </c>
      <c r="C12" s="296" t="str">
        <f>IF(ISBLANK('Item List'!C9),"",'Item List'!C9)</f>
        <v/>
      </c>
      <c r="D12" s="297">
        <f>IF(ISBLANK('Item List'!D9),0,'Item List'!D9)</f>
        <v>0</v>
      </c>
      <c r="E12" s="146">
        <f>IF(ISBLANK('Item List'!E9),0,'Item List'!E9)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29" customFormat="1" ht="24" customHeight="1" x14ac:dyDescent="0.25">
      <c r="A13" s="145" t="str">
        <f t="shared" si="6"/>
        <v/>
      </c>
      <c r="B13" s="296" t="str">
        <f>IF(ISBLANK('Item List'!B10),"",'Item List'!B10)</f>
        <v/>
      </c>
      <c r="C13" s="296" t="str">
        <f>IF(ISBLANK('Item List'!C10),"",'Item List'!C10)</f>
        <v/>
      </c>
      <c r="D13" s="297">
        <f>IF(ISBLANK('Item List'!D10),0,'Item List'!D10)</f>
        <v>0</v>
      </c>
      <c r="E13" s="146">
        <f>IF(ISBLANK('Item List'!E10),0,'Item List'!E10)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29" customFormat="1" ht="24" customHeight="1" x14ac:dyDescent="0.25">
      <c r="A14" s="145" t="str">
        <f t="shared" si="6"/>
        <v/>
      </c>
      <c r="B14" s="296" t="str">
        <f>IF(ISBLANK('Item List'!B11),"",'Item List'!B11)</f>
        <v/>
      </c>
      <c r="C14" s="296" t="str">
        <f>IF(ISBLANK('Item List'!C11),"",'Item List'!C11)</f>
        <v/>
      </c>
      <c r="D14" s="297">
        <f>IF(ISBLANK('Item List'!D11),0,'Item List'!D11)</f>
        <v>0</v>
      </c>
      <c r="E14" s="146">
        <f>IF(ISBLANK('Item List'!E11),0,'Item List'!E11)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29" customFormat="1" ht="24" customHeight="1" x14ac:dyDescent="0.25">
      <c r="A15" s="145" t="str">
        <f t="shared" si="6"/>
        <v/>
      </c>
      <c r="B15" s="296" t="str">
        <f>IF(ISBLANK('Item List'!B12),"",'Item List'!B12)</f>
        <v/>
      </c>
      <c r="C15" s="296" t="str">
        <f>IF(ISBLANK('Item List'!C12),"",'Item List'!C12)</f>
        <v/>
      </c>
      <c r="D15" s="297">
        <f>IF(ISBLANK('Item List'!D12),0,'Item List'!D12)</f>
        <v>0</v>
      </c>
      <c r="E15" s="146">
        <f>IF(ISBLANK('Item List'!E12),0,'Item List'!E12)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s="229" customFormat="1" ht="24" customHeight="1" x14ac:dyDescent="0.25">
      <c r="A16" s="145" t="str">
        <f t="shared" si="6"/>
        <v/>
      </c>
      <c r="B16" s="296" t="str">
        <f>IF(ISBLANK('Item List'!B13),"",'Item List'!B13)</f>
        <v/>
      </c>
      <c r="C16" s="296" t="str">
        <f>IF(ISBLANK('Item List'!C13),"",'Item List'!C13)</f>
        <v/>
      </c>
      <c r="D16" s="297">
        <f>IF(ISBLANK('Item List'!D13),0,'Item List'!D13)</f>
        <v>0</v>
      </c>
      <c r="E16" s="146">
        <f>IF(ISBLANK('Item List'!E13),0,'Item List'!E13)</f>
        <v>0</v>
      </c>
      <c r="F16" s="146">
        <f t="shared" si="5"/>
        <v>0</v>
      </c>
      <c r="G16" s="168"/>
      <c r="H16" s="103">
        <f t="shared" si="5"/>
        <v>0</v>
      </c>
      <c r="I16" s="169"/>
      <c r="J16" s="103">
        <f t="shared" si="0"/>
        <v>0</v>
      </c>
      <c r="K16" s="169"/>
      <c r="L16" s="103">
        <f t="shared" si="1"/>
        <v>0</v>
      </c>
      <c r="M16" s="169"/>
      <c r="N16" s="103">
        <f t="shared" si="2"/>
        <v>0</v>
      </c>
      <c r="O16" s="169"/>
      <c r="P16" s="103">
        <f t="shared" si="3"/>
        <v>0</v>
      </c>
      <c r="Q16" s="169"/>
      <c r="R16" s="103">
        <f t="shared" si="4"/>
        <v>0</v>
      </c>
    </row>
    <row r="17" spans="1:18" ht="24" customHeight="1" x14ac:dyDescent="0.25">
      <c r="A17" s="145" t="str">
        <f t="shared" si="6"/>
        <v/>
      </c>
      <c r="B17" s="296" t="str">
        <f>IF(ISBLANK('Item List'!B14),"",'Item List'!B14)</f>
        <v/>
      </c>
      <c r="C17" s="296" t="str">
        <f>IF(ISBLANK('Item List'!C14),"",'Item List'!C14)</f>
        <v/>
      </c>
      <c r="D17" s="297">
        <f>IF(ISBLANK('Item List'!D14),0,'Item List'!D14)</f>
        <v>0</v>
      </c>
      <c r="E17" s="146">
        <f>IF(ISBLANK('Item List'!E14),0,'Item List'!E14)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5">
      <c r="A18" s="145" t="str">
        <f t="shared" si="6"/>
        <v/>
      </c>
      <c r="B18" s="296" t="str">
        <f>IF(ISBLANK('Item List'!B15),"",'Item List'!B15)</f>
        <v/>
      </c>
      <c r="C18" s="296" t="str">
        <f>IF(ISBLANK('Item List'!C15),"",'Item List'!C15)</f>
        <v/>
      </c>
      <c r="D18" s="297">
        <f>IF(ISBLANK('Item List'!D15),0,'Item List'!D15)</f>
        <v>0</v>
      </c>
      <c r="E18" s="146">
        <f>IF(ISBLANK('Item List'!E15),0,'Item List'!E15)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5">
      <c r="A19" s="145" t="str">
        <f t="shared" si="6"/>
        <v/>
      </c>
      <c r="B19" s="296" t="str">
        <f>IF(ISBLANK('Item List'!B16),"",'Item List'!B16)</f>
        <v/>
      </c>
      <c r="C19" s="296" t="str">
        <f>IF(ISBLANK('Item List'!C16),"",'Item List'!C16)</f>
        <v/>
      </c>
      <c r="D19" s="297">
        <f>IF(ISBLANK('Item List'!D16),0,'Item List'!D16)</f>
        <v>0</v>
      </c>
      <c r="E19" s="146">
        <f>IF(ISBLANK('Item List'!E16),0,'Item List'!E16)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5">
      <c r="A20" s="145" t="str">
        <f t="shared" si="6"/>
        <v/>
      </c>
      <c r="B20" s="296" t="str">
        <f>IF(ISBLANK('Item List'!B17),"",'Item List'!B17)</f>
        <v/>
      </c>
      <c r="C20" s="296" t="str">
        <f>IF(ISBLANK('Item List'!C17),"",'Item List'!C17)</f>
        <v/>
      </c>
      <c r="D20" s="297">
        <f>IF(ISBLANK('Item List'!D17),0,'Item List'!D17)</f>
        <v>0</v>
      </c>
      <c r="E20" s="146">
        <f>IF(ISBLANK('Item List'!E17),0,'Item List'!E17)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5">
      <c r="A21" s="145" t="str">
        <f t="shared" si="6"/>
        <v/>
      </c>
      <c r="B21" s="296" t="str">
        <f>IF(ISBLANK('Item List'!B18),"",'Item List'!B18)</f>
        <v/>
      </c>
      <c r="C21" s="296" t="str">
        <f>IF(ISBLANK('Item List'!C18),"",'Item List'!C18)</f>
        <v/>
      </c>
      <c r="D21" s="297">
        <f>IF(ISBLANK('Item List'!D18),0,'Item List'!D18)</f>
        <v>0</v>
      </c>
      <c r="E21" s="146">
        <f>IF(ISBLANK('Item List'!E18),0,'Item List'!E18)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5">
      <c r="A22" s="145" t="str">
        <f t="shared" si="6"/>
        <v/>
      </c>
      <c r="B22" s="296" t="str">
        <f>IF(ISBLANK('Item List'!B19),"",'Item List'!B19)</f>
        <v/>
      </c>
      <c r="C22" s="296" t="str">
        <f>IF(ISBLANK('Item List'!C19),"",'Item List'!C19)</f>
        <v/>
      </c>
      <c r="D22" s="297">
        <f>IF(ISBLANK('Item List'!D19),0,'Item List'!D19)</f>
        <v>0</v>
      </c>
      <c r="E22" s="146">
        <f>IF(ISBLANK('Item List'!E19),0,'Item List'!E19)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5">
      <c r="A23" s="145" t="str">
        <f t="shared" si="6"/>
        <v/>
      </c>
      <c r="B23" s="296" t="str">
        <f>IF(ISBLANK('Item List'!B20),"",'Item List'!B20)</f>
        <v/>
      </c>
      <c r="C23" s="296" t="str">
        <f>IF(ISBLANK('Item List'!C20),"",'Item List'!C20)</f>
        <v/>
      </c>
      <c r="D23" s="297">
        <f>IF(ISBLANK('Item List'!D20),0,'Item List'!D20)</f>
        <v>0</v>
      </c>
      <c r="E23" s="146">
        <f>IF(ISBLANK('Item List'!E20),0,'Item List'!E20)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5">
      <c r="A24" s="145" t="str">
        <f t="shared" si="6"/>
        <v/>
      </c>
      <c r="B24" s="296" t="str">
        <f>IF(ISBLANK('Item List'!B21),"",'Item List'!B21)</f>
        <v/>
      </c>
      <c r="C24" s="296" t="str">
        <f>IF(ISBLANK('Item List'!C21),"",'Item List'!C21)</f>
        <v/>
      </c>
      <c r="D24" s="297">
        <f>IF(ISBLANK('Item List'!D21),0,'Item List'!D21)</f>
        <v>0</v>
      </c>
      <c r="E24" s="146">
        <f>IF(ISBLANK('Item List'!E21),0,'Item List'!E21)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5">
      <c r="A25" s="145" t="str">
        <f t="shared" si="6"/>
        <v/>
      </c>
      <c r="B25" s="296" t="str">
        <f>IF(ISBLANK('Item List'!B22),"",'Item List'!B22)</f>
        <v/>
      </c>
      <c r="C25" s="296" t="str">
        <f>IF(ISBLANK('Item List'!C22),"",'Item List'!C22)</f>
        <v/>
      </c>
      <c r="D25" s="297">
        <f>IF(ISBLANK('Item List'!D22),0,'Item List'!D22)</f>
        <v>0</v>
      </c>
      <c r="E25" s="146">
        <f>IF(ISBLANK('Item List'!E22),0,'Item List'!E22)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5">
      <c r="A26" s="145" t="str">
        <f t="shared" si="6"/>
        <v/>
      </c>
      <c r="B26" s="296" t="str">
        <f>IF(ISBLANK('Item List'!B23),"",'Item List'!B23)</f>
        <v/>
      </c>
      <c r="C26" s="296" t="str">
        <f>IF(ISBLANK('Item List'!C23),"",'Item List'!C23)</f>
        <v/>
      </c>
      <c r="D26" s="297">
        <f>IF(ISBLANK('Item List'!D23),0,'Item List'!D23)</f>
        <v>0</v>
      </c>
      <c r="E26" s="146">
        <f>IF(ISBLANK('Item List'!E23),0,'Item List'!E23)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5">
      <c r="A27" s="145" t="str">
        <f t="shared" si="6"/>
        <v/>
      </c>
      <c r="B27" s="296" t="str">
        <f>IF(ISBLANK('Item List'!B24),"",'Item List'!B24)</f>
        <v/>
      </c>
      <c r="C27" s="296" t="str">
        <f>IF(ISBLANK('Item List'!C24),"",'Item List'!C24)</f>
        <v/>
      </c>
      <c r="D27" s="297">
        <f>IF(ISBLANK('Item List'!D24),0,'Item List'!D24)</f>
        <v>0</v>
      </c>
      <c r="E27" s="146">
        <f>IF(ISBLANK('Item List'!E24),0,'Item List'!E24)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5">
      <c r="A28" s="145" t="str">
        <f t="shared" si="6"/>
        <v/>
      </c>
      <c r="B28" s="296" t="str">
        <f>IF(ISBLANK('Item List'!B25),"",'Item List'!B25)</f>
        <v/>
      </c>
      <c r="C28" s="296" t="str">
        <f>IF(ISBLANK('Item List'!C25),"",'Item List'!C25)</f>
        <v/>
      </c>
      <c r="D28" s="297">
        <f>IF(ISBLANK('Item List'!D25),0,'Item List'!D25)</f>
        <v>0</v>
      </c>
      <c r="E28" s="146">
        <f>IF(ISBLANK('Item List'!E25),0,'Item List'!E25)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x14ac:dyDescent="0.25">
      <c r="A29" s="145" t="str">
        <f t="shared" si="6"/>
        <v/>
      </c>
      <c r="B29" s="296" t="str">
        <f>IF(ISBLANK('Item List'!B26),"",'Item List'!B26)</f>
        <v/>
      </c>
      <c r="C29" s="296" t="str">
        <f>IF(ISBLANK('Item List'!C26),"",'Item List'!C26)</f>
        <v/>
      </c>
      <c r="D29" s="297">
        <f>IF(ISBLANK('Item List'!D26),0,'Item List'!D26)</f>
        <v>0</v>
      </c>
      <c r="E29" s="146">
        <f>IF(ISBLANK('Item List'!E26),0,'Item List'!E26)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ht="24" customHeight="1" thickBot="1" x14ac:dyDescent="0.3">
      <c r="A30" s="145" t="str">
        <f t="shared" si="6"/>
        <v/>
      </c>
      <c r="B30" s="296" t="str">
        <f>IF(ISBLANK('Item List'!B27),"",'Item List'!B27)</f>
        <v/>
      </c>
      <c r="C30" s="296" t="str">
        <f>IF(ISBLANK('Item List'!C27),"",'Item List'!C27)</f>
        <v/>
      </c>
      <c r="D30" s="297">
        <f>IF(ISBLANK('Item List'!D27),0,'Item List'!D27)</f>
        <v>0</v>
      </c>
      <c r="E30" s="146">
        <f>IF(ISBLANK('Item List'!E27),0,'Item List'!E27)</f>
        <v>0</v>
      </c>
      <c r="F30" s="146">
        <f t="shared" si="5"/>
        <v>0</v>
      </c>
      <c r="G30" s="168"/>
      <c r="H30" s="103">
        <f t="shared" si="5"/>
        <v>0</v>
      </c>
      <c r="I30" s="170"/>
      <c r="J30" s="103">
        <f t="shared" si="0"/>
        <v>0</v>
      </c>
      <c r="K30" s="170"/>
      <c r="L30" s="103">
        <f t="shared" si="1"/>
        <v>0</v>
      </c>
      <c r="M30" s="170"/>
      <c r="N30" s="103">
        <f t="shared" si="2"/>
        <v>0</v>
      </c>
      <c r="O30" s="170"/>
      <c r="P30" s="103">
        <f t="shared" si="3"/>
        <v>0</v>
      </c>
      <c r="Q30" s="170"/>
      <c r="R30" s="103">
        <f t="shared" si="4"/>
        <v>0</v>
      </c>
    </row>
    <row r="31" spans="1:18" s="229" customFormat="1" ht="10.5" customHeight="1" x14ac:dyDescent="0.2">
      <c r="A31" s="147"/>
      <c r="B31" s="157" t="s">
        <v>98</v>
      </c>
      <c r="C31" s="148" t="str">
        <f>IF(NOT(ISNUMBER(A33)),"Total","Sub")</f>
        <v>Total</v>
      </c>
      <c r="D31" s="298"/>
      <c r="E31" s="149" t="s">
        <v>8</v>
      </c>
      <c r="F31" s="150">
        <f>IF(SUM(F7:F30)=0,"",SUM(F7:F30))</f>
        <v>60650</v>
      </c>
      <c r="G31" s="110"/>
      <c r="H31" s="104">
        <f>IF(SUM(H7:H30)=0,"",SUM(H7:H30))</f>
        <v>56891</v>
      </c>
      <c r="I31" s="110"/>
      <c r="J31" s="104">
        <f>IF(SUM(J7:J30)=0,"",SUM(J7:J30))</f>
        <v>66425</v>
      </c>
      <c r="K31" s="110"/>
      <c r="L31" s="104">
        <f>IF(SUM(L7:L30)=0,"",SUM(L7:L30))</f>
        <v>131593</v>
      </c>
      <c r="M31" s="110"/>
      <c r="N31" s="104" t="str">
        <f>IF(SUM(N7:N30)=0,"",SUM(N7:N30))</f>
        <v/>
      </c>
      <c r="O31" s="110"/>
      <c r="P31" s="104" t="str">
        <f>IF(SUM(P7:P30)=0,"",SUM(P7:P30))</f>
        <v/>
      </c>
      <c r="Q31" s="110"/>
      <c r="R31" s="104" t="str">
        <f>IF(SUM(R7:R30)=0,"",SUM(R7:R30))</f>
        <v/>
      </c>
    </row>
    <row r="32" spans="1:18" s="229" customFormat="1" ht="10.5" customHeight="1" thickBot="1" x14ac:dyDescent="0.25">
      <c r="A32" s="151"/>
      <c r="B32" s="152" t="str">
        <f>CONCATENATE("Award to"&amp;" "&amp;$G$1)</f>
        <v>Award to Dale's Plumbing</v>
      </c>
      <c r="C32" s="153" t="str">
        <f>IF(NOT(ISNUMBER(A33)),"Bid","Total")</f>
        <v>Bid</v>
      </c>
      <c r="D32" s="154"/>
      <c r="E32" s="155" t="s">
        <v>9</v>
      </c>
      <c r="F32" s="156">
        <f>IF(SUM(F7:F30)=0,"",SUM($D7*E7,$D8*E8,$D9*E9,$D10*E10,$D11*E11,$D12*E12,$D13*E13,$D14*E14,$D15*E15,$D16*E16,$D17*E17,$D18*E18,$D19*E19,$D20*E20,$D21*E21,$D22*E22,$D23*E23,$D24*E24,$D25*E25,$D26*E26,$D27*E27,$D28*E28,$D29*E29,$D30*E30))</f>
        <v>60650</v>
      </c>
      <c r="G32" s="109"/>
      <c r="H32" s="105">
        <f>IF(SUM(H7:H30)=0,"",SUM($D7*G7,$D8*G8,$D9*G9,$D10*G10,$D11*G11,$D12*G12,$D13*G13,$D14*G14,$D15*G15,$D16*G16,$D17*G17,$D18*G18,$D19*G19,$D20*G20,$D21*G21,$D22*G22,$D23*G23,$D24*G24,$D25*G25,$D26*G26,$D27*G27,$D28*G28,$D29*G29,$D30*G30))</f>
        <v>56891</v>
      </c>
      <c r="I32" s="109"/>
      <c r="J32" s="105">
        <f>IF(SUM(J7:J30)=0,"",SUM($D7*I7,$D8*I8,$D9*I9,$D10*I10,$D11*I11,$D12*I12,$D13*I13,$D14*I14,$D15*I15,$D16*I16,$D17*I17,$D18*I18,$D19*I19,$D20*I20,$D21*I21,$D22*I22,$D23*I23,$D24*I24,$D25*I25,$D26*I26,$D27*I27,$D28*I28,$D29*I29,$D30*I30))</f>
        <v>66425</v>
      </c>
      <c r="K32" s="109"/>
      <c r="L32" s="105">
        <f>IF(SUM(L7:L30)=0,"",SUM($D7*K7,$D8*K8,$D9*K9,$D10*K10,$D11*K11,$D12*K12,$D13*K13,$D14*K14,$D15*K15,$D16*K16,$D17*K17,$D18*K18,$D19*K19,$D20*K20,$D21*K21,$D22*K22,$D23*K23,$D24*K24,$D25*K25,$D26*K26,$D27*K27,$D28*K28,$D29*K29,$D30*K30))</f>
        <v>131593</v>
      </c>
      <c r="M32" s="109"/>
      <c r="N32" s="105" t="str">
        <f>IF(SUM(N7:N30)=0,"",SUM($D7*M7,$D8*M8,$D9*M9,$D10*M10,$D11*M11,$D12*M12,$D13*M13,$D14*M14,$D15*M15,$D16*M16,$D17*M17,$D18*M18,$D19*M19,$D20*M20,$D21*M21,$D22*M22,$D23*M23,$D24*M24,$D25*M25,$D26*M26,$D27*M27,$D28*M28,$D29*M29,$D30*M30))</f>
        <v/>
      </c>
      <c r="O32" s="109"/>
      <c r="P32" s="105" t="str">
        <f>IF(SUM(P7:P30)=0,"",SUM($D7*O7,$D8*O8,$D9*O9,$D10*O10,$D11*O11,$D12*O12,$D13*O13,$D14*O14,$D15*O15,$D16*O16,$D17*O17,$D18*O18,$D19*O19,$D20*O20,$D21*O21,$D22*O22,$D23*O23,$D24*O24,$D25*O25,$D26*O26,$D27*O27,$D28*O28,$D29*O29,$D30*O30))</f>
        <v/>
      </c>
      <c r="Q32" s="109"/>
      <c r="R32" s="105" t="str">
        <f>IF(SUM(R7:R30)=0,"",SUM($D7*Q7,$D8*Q8,$D9*Q9,$D10*Q10,$D11*Q11,$D12*Q12,$D13*Q13,$D14*Q14,$D15*Q15,$D16*Q16,$D17*Q17,$D18*Q18,$D19*Q19,$D20*Q20,$D21*Q21,$D22*Q22,$D23*Q23,$D24*Q24,$D25*Q25,$D26*Q26,$D27*Q27,$D28*Q28,$D29*Q29,$D30*Q30))</f>
        <v/>
      </c>
    </row>
    <row r="33" spans="1:18" s="229" customFormat="1" ht="24" customHeight="1" x14ac:dyDescent="0.25">
      <c r="A33" s="145" t="str">
        <f>IF(B33="","",A30+1)</f>
        <v/>
      </c>
      <c r="B33" s="296" t="str">
        <f>IF(ISBLANK('Item List'!B28),"",'Item List'!B28)</f>
        <v/>
      </c>
      <c r="C33" s="296" t="str">
        <f>IF(ISBLANK('Item List'!C28),"",'Item List'!C28)</f>
        <v/>
      </c>
      <c r="D33" s="297">
        <f>IF(ISBLANK('Item List'!D28),0,'Item List'!D28)</f>
        <v>0</v>
      </c>
      <c r="E33" s="146">
        <f>IF(ISBLANK('Item List'!E28),0,'Item List'!E28)</f>
        <v>0</v>
      </c>
      <c r="F33" s="146">
        <f t="shared" ref="F33:F56" si="7">IF(AND(ISNUMBER($D33),ISNUMBER(E33)),$D33*E33,0)</f>
        <v>0</v>
      </c>
      <c r="G33" s="168"/>
      <c r="H33" s="103">
        <f t="shared" ref="H33:H56" si="8">IF(AND(ISNUMBER($D33),ISNUMBER(G33)),$D33*G33,0)</f>
        <v>0</v>
      </c>
      <c r="I33" s="169"/>
      <c r="J33" s="103">
        <f>IF(AND(ISNUMBER($D33),ISNUMBER(I33)),$D33*I33,0)</f>
        <v>0</v>
      </c>
      <c r="K33" s="169"/>
      <c r="L33" s="103">
        <f>IF(AND(ISNUMBER($D33),ISNUMBER(K33)),$D33*K33,0)</f>
        <v>0</v>
      </c>
      <c r="M33" s="169"/>
      <c r="N33" s="103">
        <f>IF(AND(ISNUMBER($D33),ISNUMBER(M33)),$D33*M33,0)</f>
        <v>0</v>
      </c>
      <c r="O33" s="169"/>
      <c r="P33" s="103">
        <f>IF(AND(ISNUMBER($D33),ISNUMBER(O33)),$D33*O33,0)</f>
        <v>0</v>
      </c>
      <c r="Q33" s="169"/>
      <c r="R33" s="103">
        <f>IF(AND(ISNUMBER($D33),ISNUMBER(Q33)),$D33*Q33,0)</f>
        <v>0</v>
      </c>
    </row>
    <row r="34" spans="1:18" s="229" customFormat="1" ht="24" customHeight="1" x14ac:dyDescent="0.25">
      <c r="A34" s="145" t="str">
        <f>IF(B34="","",A33+1)</f>
        <v/>
      </c>
      <c r="B34" s="296" t="str">
        <f>IF(ISBLANK('Item List'!B29),"",'Item List'!B29)</f>
        <v/>
      </c>
      <c r="C34" s="296" t="str">
        <f>IF(ISBLANK('Item List'!C29),"",'Item List'!C29)</f>
        <v/>
      </c>
      <c r="D34" s="297">
        <f>IF(ISBLANK('Item List'!D29),0,'Item List'!D29)</f>
        <v>0</v>
      </c>
      <c r="E34" s="146">
        <f>IF(ISBLANK('Item List'!E29),0,'Item List'!E29)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ref="J34:J56" si="9">IF(AND(ISNUMBER($D34),ISNUMBER(I34)),$D34*I34,0)</f>
        <v>0</v>
      </c>
      <c r="K34" s="169"/>
      <c r="L34" s="103">
        <f t="shared" ref="L34:L56" si="10">IF(AND(ISNUMBER($D34),ISNUMBER(K34)),$D34*K34,0)</f>
        <v>0</v>
      </c>
      <c r="M34" s="169"/>
      <c r="N34" s="103">
        <f t="shared" ref="N34:N56" si="11">IF(AND(ISNUMBER($D34),ISNUMBER(M34)),$D34*M34,0)</f>
        <v>0</v>
      </c>
      <c r="O34" s="169"/>
      <c r="P34" s="103">
        <f t="shared" ref="P34:P56" si="12">IF(AND(ISNUMBER($D34),ISNUMBER(O34)),$D34*O34,0)</f>
        <v>0</v>
      </c>
      <c r="Q34" s="169"/>
      <c r="R34" s="103">
        <f t="shared" ref="R34:R56" si="13">IF(AND(ISNUMBER($D34),ISNUMBER(Q34)),$D34*Q34,0)</f>
        <v>0</v>
      </c>
    </row>
    <row r="35" spans="1:18" s="229" customFormat="1" ht="24" customHeight="1" x14ac:dyDescent="0.25">
      <c r="A35" s="145" t="str">
        <f t="shared" ref="A35:A56" si="14">IF(B35="","",A34+1)</f>
        <v/>
      </c>
      <c r="B35" s="296" t="str">
        <f>IF(ISBLANK('Item List'!B30),"",'Item List'!B30)</f>
        <v/>
      </c>
      <c r="C35" s="296" t="str">
        <f>IF(ISBLANK('Item List'!C30),"",'Item List'!C30)</f>
        <v/>
      </c>
      <c r="D35" s="297">
        <f>IF(ISBLANK('Item List'!D30),0,'Item List'!D30)</f>
        <v>0</v>
      </c>
      <c r="E35" s="146">
        <f>IF(ISBLANK('Item List'!E30),0,'Item List'!E30)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29" customFormat="1" ht="24" customHeight="1" x14ac:dyDescent="0.25">
      <c r="A36" s="145" t="str">
        <f t="shared" si="14"/>
        <v/>
      </c>
      <c r="B36" s="296" t="str">
        <f>IF(ISBLANK('Item List'!B31),"",'Item List'!B31)</f>
        <v/>
      </c>
      <c r="C36" s="296" t="str">
        <f>IF(ISBLANK('Item List'!C31),"",'Item List'!C31)</f>
        <v/>
      </c>
      <c r="D36" s="297">
        <f>IF(ISBLANK('Item List'!D31),0,'Item List'!D31)</f>
        <v>0</v>
      </c>
      <c r="E36" s="146">
        <f>IF(ISBLANK('Item List'!E31),0,'Item List'!E31)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29" customFormat="1" ht="24" customHeight="1" x14ac:dyDescent="0.25">
      <c r="A37" s="145" t="str">
        <f t="shared" si="14"/>
        <v/>
      </c>
      <c r="B37" s="296" t="str">
        <f>IF(ISBLANK('Item List'!B32),"",'Item List'!B32)</f>
        <v/>
      </c>
      <c r="C37" s="296" t="str">
        <f>IF(ISBLANK('Item List'!C32),"",'Item List'!C32)</f>
        <v/>
      </c>
      <c r="D37" s="297">
        <f>IF(ISBLANK('Item List'!D32),0,'Item List'!D32)</f>
        <v>0</v>
      </c>
      <c r="E37" s="146">
        <f>IF(ISBLANK('Item List'!E32),0,'Item List'!E32)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29" customFormat="1" ht="24" customHeight="1" x14ac:dyDescent="0.25">
      <c r="A38" s="145" t="str">
        <f t="shared" si="14"/>
        <v/>
      </c>
      <c r="B38" s="296" t="str">
        <f>IF(ISBLANK('Item List'!B33),"",'Item List'!B33)</f>
        <v/>
      </c>
      <c r="C38" s="296" t="str">
        <f>IF(ISBLANK('Item List'!C33),"",'Item List'!C33)</f>
        <v/>
      </c>
      <c r="D38" s="297">
        <f>IF(ISBLANK('Item List'!D33),0,'Item List'!D33)</f>
        <v>0</v>
      </c>
      <c r="E38" s="146">
        <f>IF(ISBLANK('Item List'!E33),0,'Item List'!E33)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29" customFormat="1" ht="24" customHeight="1" x14ac:dyDescent="0.25">
      <c r="A39" s="145" t="str">
        <f t="shared" si="14"/>
        <v/>
      </c>
      <c r="B39" s="296" t="str">
        <f>IF(ISBLANK('Item List'!B34),"",'Item List'!B34)</f>
        <v/>
      </c>
      <c r="C39" s="296" t="str">
        <f>IF(ISBLANK('Item List'!C34),"",'Item List'!C34)</f>
        <v/>
      </c>
      <c r="D39" s="297">
        <f>IF(ISBLANK('Item List'!D34),0,'Item List'!D34)</f>
        <v>0</v>
      </c>
      <c r="E39" s="146">
        <f>IF(ISBLANK('Item List'!E34),0,'Item List'!E34)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29" customFormat="1" ht="24" customHeight="1" x14ac:dyDescent="0.25">
      <c r="A40" s="145" t="str">
        <f t="shared" si="14"/>
        <v/>
      </c>
      <c r="B40" s="296" t="str">
        <f>IF(ISBLANK('Item List'!B35),"",'Item List'!B35)</f>
        <v/>
      </c>
      <c r="C40" s="296" t="str">
        <f>IF(ISBLANK('Item List'!C35),"",'Item List'!C35)</f>
        <v/>
      </c>
      <c r="D40" s="297">
        <f>IF(ISBLANK('Item List'!D35),0,'Item List'!D35)</f>
        <v>0</v>
      </c>
      <c r="E40" s="146">
        <f>IF(ISBLANK('Item List'!E35),0,'Item List'!E35)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29" customFormat="1" ht="24" customHeight="1" x14ac:dyDescent="0.25">
      <c r="A41" s="145" t="str">
        <f t="shared" si="14"/>
        <v/>
      </c>
      <c r="B41" s="296" t="str">
        <f>IF(ISBLANK('Item List'!B36),"",'Item List'!B36)</f>
        <v/>
      </c>
      <c r="C41" s="296" t="str">
        <f>IF(ISBLANK('Item List'!C36),"",'Item List'!C36)</f>
        <v/>
      </c>
      <c r="D41" s="297">
        <f>IF(ISBLANK('Item List'!D36),0,'Item List'!D36)</f>
        <v>0</v>
      </c>
      <c r="E41" s="146">
        <f>IF(ISBLANK('Item List'!E36),0,'Item List'!E36)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s="229" customFormat="1" ht="24" customHeight="1" x14ac:dyDescent="0.25">
      <c r="A42" s="145" t="str">
        <f t="shared" si="14"/>
        <v/>
      </c>
      <c r="B42" s="296" t="str">
        <f>IF(ISBLANK('Item List'!B37),"",'Item List'!B37)</f>
        <v/>
      </c>
      <c r="C42" s="296" t="str">
        <f>IF(ISBLANK('Item List'!C37),"",'Item List'!C37)</f>
        <v/>
      </c>
      <c r="D42" s="297">
        <f>IF(ISBLANK('Item List'!D37),0,'Item List'!D37)</f>
        <v>0</v>
      </c>
      <c r="E42" s="146">
        <f>IF(ISBLANK('Item List'!E37),0,'Item List'!E37)</f>
        <v>0</v>
      </c>
      <c r="F42" s="146">
        <f t="shared" si="7"/>
        <v>0</v>
      </c>
      <c r="G42" s="168"/>
      <c r="H42" s="103">
        <f t="shared" si="8"/>
        <v>0</v>
      </c>
      <c r="I42" s="169"/>
      <c r="J42" s="103">
        <f t="shared" si="9"/>
        <v>0</v>
      </c>
      <c r="K42" s="169"/>
      <c r="L42" s="103">
        <f t="shared" si="10"/>
        <v>0</v>
      </c>
      <c r="M42" s="169"/>
      <c r="N42" s="103">
        <f t="shared" si="11"/>
        <v>0</v>
      </c>
      <c r="O42" s="169"/>
      <c r="P42" s="103">
        <f t="shared" si="12"/>
        <v>0</v>
      </c>
      <c r="Q42" s="169"/>
      <c r="R42" s="103">
        <f t="shared" si="13"/>
        <v>0</v>
      </c>
    </row>
    <row r="43" spans="1:18" ht="24" customHeight="1" x14ac:dyDescent="0.25">
      <c r="A43" s="145" t="str">
        <f t="shared" si="14"/>
        <v/>
      </c>
      <c r="B43" s="296" t="str">
        <f>IF(ISBLANK('Item List'!B38),"",'Item List'!B38)</f>
        <v/>
      </c>
      <c r="C43" s="296" t="str">
        <f>IF(ISBLANK('Item List'!C38),"",'Item List'!C38)</f>
        <v/>
      </c>
      <c r="D43" s="297">
        <f>IF(ISBLANK('Item List'!D38),0,'Item List'!D38)</f>
        <v>0</v>
      </c>
      <c r="E43" s="146">
        <f>IF(ISBLANK('Item List'!E38),0,'Item List'!E38)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5">
      <c r="A44" s="145" t="str">
        <f t="shared" si="14"/>
        <v/>
      </c>
      <c r="B44" s="296" t="str">
        <f>IF(ISBLANK('Item List'!B39),"",'Item List'!B39)</f>
        <v/>
      </c>
      <c r="C44" s="296" t="str">
        <f>IF(ISBLANK('Item List'!C39),"",'Item List'!C39)</f>
        <v/>
      </c>
      <c r="D44" s="297">
        <f>IF(ISBLANK('Item List'!D39),0,'Item List'!D39)</f>
        <v>0</v>
      </c>
      <c r="E44" s="146">
        <f>IF(ISBLANK('Item List'!E39),0,'Item List'!E39)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5">
      <c r="A45" s="145" t="str">
        <f t="shared" si="14"/>
        <v/>
      </c>
      <c r="B45" s="296" t="str">
        <f>IF(ISBLANK('Item List'!B40),"",'Item List'!B40)</f>
        <v/>
      </c>
      <c r="C45" s="296" t="str">
        <f>IF(ISBLANK('Item List'!C40),"",'Item List'!C40)</f>
        <v/>
      </c>
      <c r="D45" s="297">
        <f>IF(ISBLANK('Item List'!D40),0,'Item List'!D40)</f>
        <v>0</v>
      </c>
      <c r="E45" s="146">
        <f>IF(ISBLANK('Item List'!E40),0,'Item List'!E40)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5">
      <c r="A46" s="145" t="str">
        <f t="shared" si="14"/>
        <v/>
      </c>
      <c r="B46" s="296" t="str">
        <f>IF(ISBLANK('Item List'!B41),"",'Item List'!B41)</f>
        <v/>
      </c>
      <c r="C46" s="296" t="str">
        <f>IF(ISBLANK('Item List'!C41),"",'Item List'!C41)</f>
        <v/>
      </c>
      <c r="D46" s="297">
        <f>IF(ISBLANK('Item List'!D41),0,'Item List'!D41)</f>
        <v>0</v>
      </c>
      <c r="E46" s="146">
        <f>IF(ISBLANK('Item List'!E41),0,'Item List'!E41)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5">
      <c r="A47" s="145" t="str">
        <f t="shared" si="14"/>
        <v/>
      </c>
      <c r="B47" s="296" t="str">
        <f>IF(ISBLANK('Item List'!B42),"",'Item List'!B42)</f>
        <v/>
      </c>
      <c r="C47" s="296" t="str">
        <f>IF(ISBLANK('Item List'!C42),"",'Item List'!C42)</f>
        <v/>
      </c>
      <c r="D47" s="297">
        <f>IF(ISBLANK('Item List'!D42),0,'Item List'!D42)</f>
        <v>0</v>
      </c>
      <c r="E47" s="146">
        <f>IF(ISBLANK('Item List'!E42),0,'Item List'!E42)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5">
      <c r="A48" s="145" t="str">
        <f t="shared" si="14"/>
        <v/>
      </c>
      <c r="B48" s="296" t="str">
        <f>IF(ISBLANK('Item List'!B43),"",'Item List'!B43)</f>
        <v/>
      </c>
      <c r="C48" s="296" t="str">
        <f>IF(ISBLANK('Item List'!C43),"",'Item List'!C43)</f>
        <v/>
      </c>
      <c r="D48" s="297">
        <f>IF(ISBLANK('Item List'!D43),0,'Item List'!D43)</f>
        <v>0</v>
      </c>
      <c r="E48" s="146">
        <f>IF(ISBLANK('Item List'!E43),0,'Item List'!E43)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5">
      <c r="A49" s="145" t="str">
        <f t="shared" si="14"/>
        <v/>
      </c>
      <c r="B49" s="296" t="str">
        <f>IF(ISBLANK('Item List'!B44),"",'Item List'!B44)</f>
        <v/>
      </c>
      <c r="C49" s="296" t="str">
        <f>IF(ISBLANK('Item List'!C44),"",'Item List'!C44)</f>
        <v/>
      </c>
      <c r="D49" s="297">
        <f>IF(ISBLANK('Item List'!D44),0,'Item List'!D44)</f>
        <v>0</v>
      </c>
      <c r="E49" s="146">
        <f>IF(ISBLANK('Item List'!E44),0,'Item List'!E44)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5">
      <c r="A50" s="145" t="str">
        <f t="shared" si="14"/>
        <v/>
      </c>
      <c r="B50" s="296" t="str">
        <f>IF(ISBLANK('Item List'!B45),"",'Item List'!B45)</f>
        <v/>
      </c>
      <c r="C50" s="296" t="str">
        <f>IF(ISBLANK('Item List'!C45),"",'Item List'!C45)</f>
        <v/>
      </c>
      <c r="D50" s="297">
        <f>IF(ISBLANK('Item List'!D45),0,'Item List'!D45)</f>
        <v>0</v>
      </c>
      <c r="E50" s="146">
        <f>IF(ISBLANK('Item List'!E45),0,'Item List'!E45)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5">
      <c r="A51" s="145" t="str">
        <f t="shared" si="14"/>
        <v/>
      </c>
      <c r="B51" s="296" t="str">
        <f>IF(ISBLANK('Item List'!B46),"",'Item List'!B46)</f>
        <v/>
      </c>
      <c r="C51" s="296" t="str">
        <f>IF(ISBLANK('Item List'!C46),"",'Item List'!C46)</f>
        <v/>
      </c>
      <c r="D51" s="297">
        <f>IF(ISBLANK('Item List'!D46),0,'Item List'!D46)</f>
        <v>0</v>
      </c>
      <c r="E51" s="146">
        <f>IF(ISBLANK('Item List'!E46),0,'Item List'!E46)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5">
      <c r="A52" s="145" t="str">
        <f t="shared" si="14"/>
        <v/>
      </c>
      <c r="B52" s="296" t="str">
        <f>IF(ISBLANK('Item List'!B47),"",'Item List'!B47)</f>
        <v/>
      </c>
      <c r="C52" s="296" t="str">
        <f>IF(ISBLANK('Item List'!C47),"",'Item List'!C47)</f>
        <v/>
      </c>
      <c r="D52" s="297">
        <f>IF(ISBLANK('Item List'!D47),0,'Item List'!D47)</f>
        <v>0</v>
      </c>
      <c r="E52" s="146">
        <f>IF(ISBLANK('Item List'!E47),0,'Item List'!E47)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5">
      <c r="A53" s="145" t="str">
        <f t="shared" si="14"/>
        <v/>
      </c>
      <c r="B53" s="296" t="str">
        <f>IF(ISBLANK('Item List'!B48),"",'Item List'!B48)</f>
        <v/>
      </c>
      <c r="C53" s="296" t="str">
        <f>IF(ISBLANK('Item List'!C48),"",'Item List'!C48)</f>
        <v/>
      </c>
      <c r="D53" s="297">
        <f>IF(ISBLANK('Item List'!D48),0,'Item List'!D48)</f>
        <v>0</v>
      </c>
      <c r="E53" s="146">
        <f>IF(ISBLANK('Item List'!E48),0,'Item List'!E48)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5">
      <c r="A54" s="145" t="str">
        <f t="shared" si="14"/>
        <v/>
      </c>
      <c r="B54" s="296" t="str">
        <f>IF(ISBLANK('Item List'!B49),"",'Item List'!B49)</f>
        <v/>
      </c>
      <c r="C54" s="296" t="str">
        <f>IF(ISBLANK('Item List'!C49),"",'Item List'!C49)</f>
        <v/>
      </c>
      <c r="D54" s="297">
        <f>IF(ISBLANK('Item List'!D49),0,'Item List'!D49)</f>
        <v>0</v>
      </c>
      <c r="E54" s="146">
        <f>IF(ISBLANK('Item List'!E49),0,'Item List'!E49)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x14ac:dyDescent="0.25">
      <c r="A55" s="145" t="str">
        <f t="shared" si="14"/>
        <v/>
      </c>
      <c r="B55" s="296" t="str">
        <f>IF(ISBLANK('Item List'!B50),"",'Item List'!B50)</f>
        <v/>
      </c>
      <c r="C55" s="296" t="str">
        <f>IF(ISBLANK('Item List'!C50),"",'Item List'!C50)</f>
        <v/>
      </c>
      <c r="D55" s="297">
        <f>IF(ISBLANK('Item List'!D50),0,'Item List'!D50)</f>
        <v>0</v>
      </c>
      <c r="E55" s="146">
        <f>IF(ISBLANK('Item List'!E50),0,'Item List'!E50)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ht="24" customHeight="1" thickBot="1" x14ac:dyDescent="0.3">
      <c r="A56" s="145" t="str">
        <f t="shared" si="14"/>
        <v/>
      </c>
      <c r="B56" s="296" t="str">
        <f>IF(ISBLANK('Item List'!B51),"",'Item List'!B51)</f>
        <v/>
      </c>
      <c r="C56" s="296" t="str">
        <f>IF(ISBLANK('Item List'!C51),"",'Item List'!C51)</f>
        <v/>
      </c>
      <c r="D56" s="297">
        <f>IF(ISBLANK('Item List'!D51),0,'Item List'!D51)</f>
        <v>0</v>
      </c>
      <c r="E56" s="146">
        <f>IF(ISBLANK('Item List'!E51),0,'Item List'!E51)</f>
        <v>0</v>
      </c>
      <c r="F56" s="146">
        <f t="shared" si="7"/>
        <v>0</v>
      </c>
      <c r="G56" s="168"/>
      <c r="H56" s="103">
        <f t="shared" si="8"/>
        <v>0</v>
      </c>
      <c r="I56" s="170"/>
      <c r="J56" s="103">
        <f t="shared" si="9"/>
        <v>0</v>
      </c>
      <c r="K56" s="170"/>
      <c r="L56" s="103">
        <f t="shared" si="10"/>
        <v>0</v>
      </c>
      <c r="M56" s="170"/>
      <c r="N56" s="103">
        <f t="shared" si="11"/>
        <v>0</v>
      </c>
      <c r="O56" s="170"/>
      <c r="P56" s="103">
        <f t="shared" si="12"/>
        <v>0</v>
      </c>
      <c r="Q56" s="170"/>
      <c r="R56" s="103">
        <f t="shared" si="13"/>
        <v>0</v>
      </c>
    </row>
    <row r="57" spans="1:18" s="229" customFormat="1" ht="10.5" customHeight="1" x14ac:dyDescent="0.2">
      <c r="A57" s="147"/>
      <c r="B57" s="157" t="s">
        <v>10</v>
      </c>
      <c r="C57" s="148" t="str">
        <f>IF(NOT(ISNUMBER(A59)),"Total","Sub")</f>
        <v>Total</v>
      </c>
      <c r="D57" s="298"/>
      <c r="E57" s="149" t="s">
        <v>8</v>
      </c>
      <c r="F57" s="150" t="str">
        <f>IF(SUM(F33:F56)=0,"",SUM(F33:F56)+F31)</f>
        <v/>
      </c>
      <c r="G57" s="110"/>
      <c r="H57" s="104" t="str">
        <f>IF(SUM(H33:H56)=0,"",SUM(H33:H56)+H31)</f>
        <v/>
      </c>
      <c r="I57" s="220"/>
      <c r="J57" s="104" t="str">
        <f>IF(SUM(J33:J56)=0,"",SUM(J33:J56)+J31)</f>
        <v/>
      </c>
      <c r="K57" s="110"/>
      <c r="L57" s="104" t="str">
        <f>IF(SUM(L33:L56)=0,"",SUM(L33:L56)+L31)</f>
        <v/>
      </c>
      <c r="M57" s="220"/>
      <c r="N57" s="104" t="str">
        <f>IF(SUM(N33:N56)=0,"",SUM(N33:N56)+N31)</f>
        <v/>
      </c>
      <c r="O57" s="110"/>
      <c r="P57" s="104" t="str">
        <f>IF(SUM(P33:P56)=0,"",SUM(P33:P56)+P31)</f>
        <v/>
      </c>
      <c r="Q57" s="110"/>
      <c r="R57" s="104" t="str">
        <f>IF(SUM(R33:R56)=0,"",SUM(R33:R56)+R31)</f>
        <v/>
      </c>
    </row>
    <row r="58" spans="1:18" s="229" customFormat="1" ht="10.5" customHeight="1" thickBot="1" x14ac:dyDescent="0.25">
      <c r="A58" s="151"/>
      <c r="B58" s="152" t="str">
        <f>CONCATENATE("Award to"&amp;" "&amp;$G$1)</f>
        <v>Award to Dale's Plumbing</v>
      </c>
      <c r="C58" s="153" t="str">
        <f>IF(NOT(ISNUMBER(A59)),"Bid","Total")</f>
        <v>Bid</v>
      </c>
      <c r="D58" s="154"/>
      <c r="E58" s="155" t="s">
        <v>9</v>
      </c>
      <c r="F58" s="156" t="str">
        <f>IF(SUM(F33:F56)=0,"",SUM($D33*E33,$D34*E34,$D35*E35,$D36*E36,$D37*E37,$D38*E38,$D39*E39,$D40*E40,$D41*E41,$D42*E42,$D43*E43,$D44*E44,$D45*E45,$D46*E46,$D47*E47,$D48*E48,$D49*E49,$D50*E50,$D51*E51,$D52*E52,$D53*E53,$D54*E54,$D55*E55,$D56*E56,F32))</f>
        <v/>
      </c>
      <c r="G58" s="109"/>
      <c r="H58" s="105" t="str">
        <f>IF(SUM(H33:H56)=0,"",SUM($D33*G33,$D34*G34,$D35*G35,$D36*G36,$D37*G37,$D38*G38,$D39*G39,$D40*G40,$D41*G41,$D42*G42,$D43*G43,$D44*G44,$D45*G45,$D46*G46,$D47*G47,$D48*G48,$D49*G49,$D50*G50,$D51*G51,$D52*G52,$D53*G53,$D54*G54,$D55*G55,$D56*G56,H32))</f>
        <v/>
      </c>
      <c r="I58" s="221"/>
      <c r="J58" s="105" t="str">
        <f>IF(SUM(J33:J56)=0,"",SUM($D33*I33,$D34*I34,$D35*I35,$D36*I36,$D37*I37,$D38*I38,$D39*I39,$D40*I40,$D41*I41,$D42*I42,$D43*I43,$D44*I44,$D45*I45,$D46*I46,$D47*I47,$D48*I48,$D49*I49,$D50*I50,$D51*I51,$D52*I52,$D53*I53,$D54*I54,$D55*I55,$D56*I56,J32))</f>
        <v/>
      </c>
      <c r="K58" s="109"/>
      <c r="L58" s="105" t="str">
        <f>IF(SUM(L33:L56)=0,"",SUM($D33*K33,$D34*K34,$D35*K35,$D36*K36,$D37*K37,$D38*K38,$D39*K39,$D40*K40,$D41*K41,$D42*K42,$D43*K43,$D44*K44,$D45*K45,$D46*K46,$D47*K47,$D48*K48,$D49*K49,$D50*K50,$D51*K51,$D52*K52,$D53*K53,$D54*K54,$D55*K55,$D56*K56,L32))</f>
        <v/>
      </c>
      <c r="M58" s="221"/>
      <c r="N58" s="105" t="str">
        <f>IF(SUM(N33:N56)=0,"",SUM($D33*M33,$D34*M34,$D35*M35,$D36*M36,$D37*M37,$D38*M38,$D39*M39,$D40*M40,$D41*M41,$D42*M42,$D43*M43,$D44*M44,$D45*M45,$D46*M46,$D47*M47,$D48*M48,$D49*M49,$D50*M50,$D51*M51,$D52*M52,$D53*M53,$D54*M54,$D55*M55,$D56*M56,N32))</f>
        <v/>
      </c>
      <c r="O58" s="109"/>
      <c r="P58" s="105" t="str">
        <f>IF(SUM(P33:P56)=0,"",SUM($D33*O33,$D34*O34,$D35*O35,$D36*O36,$D37*O37,$D38*O38,$D39*O39,$D40*O40,$D41*O41,$D42*O42,$D43*O43,$D44*O44,$D45*O45,$D46*O46,$D47*O47,$D48*O48,$D49*O49,$D50*O50,$D51*O51,$D52*O52,$D53*O53,$D54*O54,$D55*O55,$D56*O56,P32))</f>
        <v/>
      </c>
      <c r="Q58" s="109"/>
      <c r="R58" s="105" t="str">
        <f>IF(SUM(R33:R56)=0,"",SUM($D33*Q33,$D34*Q34,$D35*Q35,$D36*Q36,$D37*Q37,$D38*Q38,$D39*Q39,$D40*Q40,$D41*Q41,$D42*Q42,$D43*Q43,$D44*Q44,$D45*Q45,$D46*Q46,$D47*Q47,$D48*Q48,$D49*Q49,$D50*Q50,$D51*Q51,$D52*Q52,$D53*Q53,$D54*Q54,$D55*Q55,$D56*Q56,R32))</f>
        <v/>
      </c>
    </row>
    <row r="59" spans="1:18" ht="24" customHeight="1" x14ac:dyDescent="0.25">
      <c r="A59" s="145" t="str">
        <f>IF(B59="","",A56+1)</f>
        <v/>
      </c>
      <c r="B59" s="296" t="str">
        <f>IF(ISBLANK('Item List'!B52),"",'Item List'!B52)</f>
        <v/>
      </c>
      <c r="C59" s="296" t="str">
        <f>IF(ISBLANK('Item List'!C52),"",'Item List'!C52)</f>
        <v/>
      </c>
      <c r="D59" s="297">
        <f>IF(ISBLANK('Item List'!D52),0,'Item List'!D52)</f>
        <v>0</v>
      </c>
      <c r="E59" s="146">
        <f>IF(ISBLANK('Item List'!E52),0,'Item List'!E52)</f>
        <v>0</v>
      </c>
      <c r="F59" s="146">
        <f t="shared" ref="F59:F82" si="15">IF(AND(ISNUMBER($D59),ISNUMBER(E59)),$D59*E59,0)</f>
        <v>0</v>
      </c>
      <c r="G59" s="168"/>
      <c r="H59" s="103">
        <f t="shared" ref="H59:H82" si="16">IF(AND(ISNUMBER($D59),ISNUMBER(G59)),$D59*G59,0)</f>
        <v>0</v>
      </c>
      <c r="I59" s="169"/>
      <c r="J59" s="103">
        <f>IF(AND(ISNUMBER($D59),ISNUMBER(I59)),$D59*I59,0)</f>
        <v>0</v>
      </c>
      <c r="K59" s="169"/>
      <c r="L59" s="103">
        <f>IF(AND(ISNUMBER($D59),ISNUMBER(K59)),$D59*K59,0)</f>
        <v>0</v>
      </c>
      <c r="M59" s="169"/>
      <c r="N59" s="103">
        <f>IF(AND(ISNUMBER($D59),ISNUMBER(M59)),$D59*M59,0)</f>
        <v>0</v>
      </c>
      <c r="O59" s="169"/>
      <c r="P59" s="103">
        <f>IF(AND(ISNUMBER($D59),ISNUMBER(O59)),$D59*O59,0)</f>
        <v>0</v>
      </c>
      <c r="Q59" s="169"/>
      <c r="R59" s="103">
        <f>IF(AND(ISNUMBER($D59),ISNUMBER(Q59)),$D59*Q59,0)</f>
        <v>0</v>
      </c>
    </row>
    <row r="60" spans="1:18" ht="24" customHeight="1" x14ac:dyDescent="0.25">
      <c r="A60" s="145" t="str">
        <f>IF(B60="","",A59+1)</f>
        <v/>
      </c>
      <c r="B60" s="296" t="str">
        <f>IF(ISBLANK('Item List'!B53),"",'Item List'!B53)</f>
        <v/>
      </c>
      <c r="C60" s="296" t="str">
        <f>IF(ISBLANK('Item List'!C53),"",'Item List'!C53)</f>
        <v/>
      </c>
      <c r="D60" s="297">
        <f>IF(ISBLANK('Item List'!D53),0,'Item List'!D53)</f>
        <v>0</v>
      </c>
      <c r="E60" s="146">
        <f>IF(ISBLANK('Item List'!E53),0,'Item List'!E53)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ref="J60:J82" si="17">IF(AND(ISNUMBER($D60),ISNUMBER(I60)),$D60*I60,0)</f>
        <v>0</v>
      </c>
      <c r="K60" s="169"/>
      <c r="L60" s="103">
        <f t="shared" ref="L60:L82" si="18">IF(AND(ISNUMBER($D60),ISNUMBER(K60)),$D60*K60,0)</f>
        <v>0</v>
      </c>
      <c r="M60" s="169"/>
      <c r="N60" s="103">
        <f t="shared" ref="N60:N82" si="19">IF(AND(ISNUMBER($D60),ISNUMBER(M60)),$D60*M60,0)</f>
        <v>0</v>
      </c>
      <c r="O60" s="169"/>
      <c r="P60" s="103">
        <f t="shared" ref="P60:P82" si="20">IF(AND(ISNUMBER($D60),ISNUMBER(O60)),$D60*O60,0)</f>
        <v>0</v>
      </c>
      <c r="Q60" s="169"/>
      <c r="R60" s="103">
        <f t="shared" ref="R60:R82" si="21">IF(AND(ISNUMBER($D60),ISNUMBER(Q60)),$D60*Q60,0)</f>
        <v>0</v>
      </c>
    </row>
    <row r="61" spans="1:18" ht="24" customHeight="1" x14ac:dyDescent="0.25">
      <c r="A61" s="145" t="str">
        <f t="shared" ref="A61:A82" si="22">IF(B61="","",A60+1)</f>
        <v/>
      </c>
      <c r="B61" s="296" t="str">
        <f>IF(ISBLANK('Item List'!B54),"",'Item List'!B54)</f>
        <v/>
      </c>
      <c r="C61" s="296" t="str">
        <f>IF(ISBLANK('Item List'!C54),"",'Item List'!C54)</f>
        <v/>
      </c>
      <c r="D61" s="297">
        <f>IF(ISBLANK('Item List'!D54),0,'Item List'!D54)</f>
        <v>0</v>
      </c>
      <c r="E61" s="146">
        <f>IF(ISBLANK('Item List'!E54),0,'Item List'!E54)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5">
      <c r="A62" s="145" t="str">
        <f t="shared" si="22"/>
        <v/>
      </c>
      <c r="B62" s="296" t="str">
        <f>IF(ISBLANK('Item List'!B55),"",'Item List'!B55)</f>
        <v/>
      </c>
      <c r="C62" s="296" t="str">
        <f>IF(ISBLANK('Item List'!C55),"",'Item List'!C55)</f>
        <v/>
      </c>
      <c r="D62" s="297">
        <f>IF(ISBLANK('Item List'!D55),0,'Item List'!D55)</f>
        <v>0</v>
      </c>
      <c r="E62" s="146">
        <f>IF(ISBLANK('Item List'!E55),0,'Item List'!E55)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5">
      <c r="A63" s="145" t="str">
        <f t="shared" si="22"/>
        <v/>
      </c>
      <c r="B63" s="296" t="str">
        <f>IF(ISBLANK('Item List'!B56),"",'Item List'!B56)</f>
        <v/>
      </c>
      <c r="C63" s="296" t="str">
        <f>IF(ISBLANK('Item List'!C56),"",'Item List'!C56)</f>
        <v/>
      </c>
      <c r="D63" s="297">
        <f>IF(ISBLANK('Item List'!D56),0,'Item List'!D56)</f>
        <v>0</v>
      </c>
      <c r="E63" s="146">
        <f>IF(ISBLANK('Item List'!E56),0,'Item List'!E56)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5">
      <c r="A64" s="145" t="str">
        <f t="shared" si="22"/>
        <v/>
      </c>
      <c r="B64" s="296" t="str">
        <f>IF(ISBLANK('Item List'!B57),"",'Item List'!B57)</f>
        <v/>
      </c>
      <c r="C64" s="296" t="str">
        <f>IF(ISBLANK('Item List'!C57),"",'Item List'!C57)</f>
        <v/>
      </c>
      <c r="D64" s="297">
        <f>IF(ISBLANK('Item List'!D57),0,'Item List'!D57)</f>
        <v>0</v>
      </c>
      <c r="E64" s="146">
        <f>IF(ISBLANK('Item List'!E57),0,'Item List'!E57)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5">
      <c r="A65" s="145" t="str">
        <f t="shared" si="22"/>
        <v/>
      </c>
      <c r="B65" s="296" t="str">
        <f>IF(ISBLANK('Item List'!B58),"",'Item List'!B58)</f>
        <v/>
      </c>
      <c r="C65" s="296" t="str">
        <f>IF(ISBLANK('Item List'!C58),"",'Item List'!C58)</f>
        <v/>
      </c>
      <c r="D65" s="297">
        <f>IF(ISBLANK('Item List'!D58),0,'Item List'!D58)</f>
        <v>0</v>
      </c>
      <c r="E65" s="146">
        <f>IF(ISBLANK('Item List'!E58),0,'Item List'!E58)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5">
      <c r="A66" s="145" t="str">
        <f t="shared" si="22"/>
        <v/>
      </c>
      <c r="B66" s="296" t="str">
        <f>IF(ISBLANK('Item List'!B59),"",'Item List'!B59)</f>
        <v/>
      </c>
      <c r="C66" s="296" t="str">
        <f>IF(ISBLANK('Item List'!C59),"",'Item List'!C59)</f>
        <v/>
      </c>
      <c r="D66" s="297">
        <f>IF(ISBLANK('Item List'!D59),0,'Item List'!D59)</f>
        <v>0</v>
      </c>
      <c r="E66" s="146">
        <f>IF(ISBLANK('Item List'!E59),0,'Item List'!E59)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5">
      <c r="A67" s="145" t="str">
        <f t="shared" si="22"/>
        <v/>
      </c>
      <c r="B67" s="296" t="str">
        <f>IF(ISBLANK('Item List'!B60),"",'Item List'!B60)</f>
        <v/>
      </c>
      <c r="C67" s="296" t="str">
        <f>IF(ISBLANK('Item List'!C60),"",'Item List'!C60)</f>
        <v/>
      </c>
      <c r="D67" s="297">
        <f>IF(ISBLANK('Item List'!D60),0,'Item List'!D60)</f>
        <v>0</v>
      </c>
      <c r="E67" s="146">
        <f>IF(ISBLANK('Item List'!E60),0,'Item List'!E60)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5">
      <c r="A68" s="145" t="str">
        <f t="shared" si="22"/>
        <v/>
      </c>
      <c r="B68" s="296" t="str">
        <f>IF(ISBLANK('Item List'!B61),"",'Item List'!B61)</f>
        <v/>
      </c>
      <c r="C68" s="296" t="str">
        <f>IF(ISBLANK('Item List'!C61),"",'Item List'!C61)</f>
        <v/>
      </c>
      <c r="D68" s="297">
        <f>IF(ISBLANK('Item List'!D61),0,'Item List'!D61)</f>
        <v>0</v>
      </c>
      <c r="E68" s="146">
        <f>IF(ISBLANK('Item List'!E61),0,'Item List'!E61)</f>
        <v>0</v>
      </c>
      <c r="F68" s="146">
        <f t="shared" si="15"/>
        <v>0</v>
      </c>
      <c r="G68" s="168"/>
      <c r="H68" s="103">
        <f t="shared" si="16"/>
        <v>0</v>
      </c>
      <c r="I68" s="169"/>
      <c r="J68" s="103">
        <f t="shared" si="17"/>
        <v>0</v>
      </c>
      <c r="K68" s="169"/>
      <c r="L68" s="103">
        <f t="shared" si="18"/>
        <v>0</v>
      </c>
      <c r="M68" s="169"/>
      <c r="N68" s="103">
        <f t="shared" si="19"/>
        <v>0</v>
      </c>
      <c r="O68" s="169"/>
      <c r="P68" s="103">
        <f t="shared" si="20"/>
        <v>0</v>
      </c>
      <c r="Q68" s="169"/>
      <c r="R68" s="103">
        <f t="shared" si="21"/>
        <v>0</v>
      </c>
    </row>
    <row r="69" spans="1:18" ht="24" customHeight="1" x14ac:dyDescent="0.25">
      <c r="A69" s="145" t="str">
        <f t="shared" si="22"/>
        <v/>
      </c>
      <c r="B69" s="296" t="str">
        <f>IF(ISBLANK('Item List'!B62),"",'Item List'!B62)</f>
        <v/>
      </c>
      <c r="C69" s="296" t="str">
        <f>IF(ISBLANK('Item List'!C62),"",'Item List'!C62)</f>
        <v/>
      </c>
      <c r="D69" s="297">
        <f>IF(ISBLANK('Item List'!D62),0,'Item List'!D62)</f>
        <v>0</v>
      </c>
      <c r="E69" s="146">
        <f>IF(ISBLANK('Item List'!E62),0,'Item List'!E62)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5">
      <c r="A70" s="145" t="str">
        <f t="shared" si="22"/>
        <v/>
      </c>
      <c r="B70" s="296" t="str">
        <f>IF(ISBLANK('Item List'!B63),"",'Item List'!B63)</f>
        <v/>
      </c>
      <c r="C70" s="296" t="str">
        <f>IF(ISBLANK('Item List'!C63),"",'Item List'!C63)</f>
        <v/>
      </c>
      <c r="D70" s="297">
        <f>IF(ISBLANK('Item List'!D63),0,'Item List'!D63)</f>
        <v>0</v>
      </c>
      <c r="E70" s="146">
        <f>IF(ISBLANK('Item List'!E63),0,'Item List'!E63)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5">
      <c r="A71" s="145" t="str">
        <f t="shared" si="22"/>
        <v/>
      </c>
      <c r="B71" s="296" t="str">
        <f>IF(ISBLANK('Item List'!B64),"",'Item List'!B64)</f>
        <v/>
      </c>
      <c r="C71" s="296" t="str">
        <f>IF(ISBLANK('Item List'!C64),"",'Item List'!C64)</f>
        <v/>
      </c>
      <c r="D71" s="297">
        <f>IF(ISBLANK('Item List'!D64),0,'Item List'!D64)</f>
        <v>0</v>
      </c>
      <c r="E71" s="146">
        <f>IF(ISBLANK('Item List'!E64),0,'Item List'!E64)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5">
      <c r="A72" s="145" t="str">
        <f t="shared" si="22"/>
        <v/>
      </c>
      <c r="B72" s="296" t="str">
        <f>IF(ISBLANK('Item List'!B65),"",'Item List'!B65)</f>
        <v/>
      </c>
      <c r="C72" s="296" t="str">
        <f>IF(ISBLANK('Item List'!C65),"",'Item List'!C65)</f>
        <v/>
      </c>
      <c r="D72" s="297">
        <f>IF(ISBLANK('Item List'!D65),0,'Item List'!D65)</f>
        <v>0</v>
      </c>
      <c r="E72" s="146">
        <f>IF(ISBLANK('Item List'!E65),0,'Item List'!E65)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5">
      <c r="A73" s="145" t="str">
        <f t="shared" si="22"/>
        <v/>
      </c>
      <c r="B73" s="296" t="str">
        <f>IF(ISBLANK('Item List'!B66),"",'Item List'!B66)</f>
        <v/>
      </c>
      <c r="C73" s="296" t="str">
        <f>IF(ISBLANK('Item List'!C66),"",'Item List'!C66)</f>
        <v/>
      </c>
      <c r="D73" s="297">
        <f>IF(ISBLANK('Item List'!D66),0,'Item List'!D66)</f>
        <v>0</v>
      </c>
      <c r="E73" s="146">
        <f>IF(ISBLANK('Item List'!E66),0,'Item List'!E66)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5">
      <c r="A74" s="145" t="str">
        <f t="shared" si="22"/>
        <v/>
      </c>
      <c r="B74" s="296" t="str">
        <f>IF(ISBLANK('Item List'!B67),"",'Item List'!B67)</f>
        <v/>
      </c>
      <c r="C74" s="296" t="str">
        <f>IF(ISBLANK('Item List'!C67),"",'Item List'!C67)</f>
        <v/>
      </c>
      <c r="D74" s="297">
        <f>IF(ISBLANK('Item List'!D67),0,'Item List'!D67)</f>
        <v>0</v>
      </c>
      <c r="E74" s="146">
        <f>IF(ISBLANK('Item List'!E67),0,'Item List'!E67)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5">
      <c r="A75" s="145" t="str">
        <f t="shared" si="22"/>
        <v/>
      </c>
      <c r="B75" s="296" t="str">
        <f>IF(ISBLANK('Item List'!B68),"",'Item List'!B68)</f>
        <v/>
      </c>
      <c r="C75" s="296" t="str">
        <f>IF(ISBLANK('Item List'!C68),"",'Item List'!C68)</f>
        <v/>
      </c>
      <c r="D75" s="297">
        <f>IF(ISBLANK('Item List'!D68),0,'Item List'!D68)</f>
        <v>0</v>
      </c>
      <c r="E75" s="146">
        <f>IF(ISBLANK('Item List'!E68),0,'Item List'!E68)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5">
      <c r="A76" s="145" t="str">
        <f t="shared" si="22"/>
        <v/>
      </c>
      <c r="B76" s="296" t="str">
        <f>IF(ISBLANK('Item List'!B69),"",'Item List'!B69)</f>
        <v/>
      </c>
      <c r="C76" s="296" t="str">
        <f>IF(ISBLANK('Item List'!C69),"",'Item List'!C69)</f>
        <v/>
      </c>
      <c r="D76" s="297">
        <f>IF(ISBLANK('Item List'!D69),0,'Item List'!D69)</f>
        <v>0</v>
      </c>
      <c r="E76" s="146">
        <f>IF(ISBLANK('Item List'!E69),0,'Item List'!E69)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5">
      <c r="A77" s="145" t="str">
        <f t="shared" si="22"/>
        <v/>
      </c>
      <c r="B77" s="296" t="str">
        <f>IF(ISBLANK('Item List'!B70),"",'Item List'!B70)</f>
        <v/>
      </c>
      <c r="C77" s="296" t="str">
        <f>IF(ISBLANK('Item List'!C70),"",'Item List'!C70)</f>
        <v/>
      </c>
      <c r="D77" s="297">
        <f>IF(ISBLANK('Item List'!D70),0,'Item List'!D70)</f>
        <v>0</v>
      </c>
      <c r="E77" s="146">
        <f>IF(ISBLANK('Item List'!E70),0,'Item List'!E70)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5">
      <c r="A78" s="145" t="str">
        <f t="shared" si="22"/>
        <v/>
      </c>
      <c r="B78" s="296" t="str">
        <f>IF(ISBLANK('Item List'!B71),"",'Item List'!B71)</f>
        <v/>
      </c>
      <c r="C78" s="296" t="str">
        <f>IF(ISBLANK('Item List'!C71),"",'Item List'!C71)</f>
        <v/>
      </c>
      <c r="D78" s="297">
        <f>IF(ISBLANK('Item List'!D71),0,'Item List'!D71)</f>
        <v>0</v>
      </c>
      <c r="E78" s="146">
        <f>IF(ISBLANK('Item List'!E71),0,'Item List'!E71)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5">
      <c r="A79" s="145" t="str">
        <f t="shared" si="22"/>
        <v/>
      </c>
      <c r="B79" s="296" t="str">
        <f>IF(ISBLANK('Item List'!B72),"",'Item List'!B72)</f>
        <v/>
      </c>
      <c r="C79" s="296" t="str">
        <f>IF(ISBLANK('Item List'!C72),"",'Item List'!C72)</f>
        <v/>
      </c>
      <c r="D79" s="297">
        <f>IF(ISBLANK('Item List'!D72),0,'Item List'!D72)</f>
        <v>0</v>
      </c>
      <c r="E79" s="146">
        <f>IF(ISBLANK('Item List'!E72),0,'Item List'!E72)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5">
      <c r="A80" s="145" t="str">
        <f t="shared" si="22"/>
        <v/>
      </c>
      <c r="B80" s="296" t="str">
        <f>IF(ISBLANK('Item List'!B73),"",'Item List'!B73)</f>
        <v/>
      </c>
      <c r="C80" s="296" t="str">
        <f>IF(ISBLANK('Item List'!C73),"",'Item List'!C73)</f>
        <v/>
      </c>
      <c r="D80" s="297">
        <f>IF(ISBLANK('Item List'!D73),0,'Item List'!D73)</f>
        <v>0</v>
      </c>
      <c r="E80" s="146">
        <f>IF(ISBLANK('Item List'!E73),0,'Item List'!E73)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x14ac:dyDescent="0.25">
      <c r="A81" s="145" t="str">
        <f t="shared" si="22"/>
        <v/>
      </c>
      <c r="B81" s="296" t="str">
        <f>IF(ISBLANK('Item List'!B74),"",'Item List'!B74)</f>
        <v/>
      </c>
      <c r="C81" s="296" t="str">
        <f>IF(ISBLANK('Item List'!C74),"",'Item List'!C74)</f>
        <v/>
      </c>
      <c r="D81" s="297">
        <f>IF(ISBLANK('Item List'!D74),0,'Item List'!D74)</f>
        <v>0</v>
      </c>
      <c r="E81" s="146">
        <f>IF(ISBLANK('Item List'!E74),0,'Item List'!E74)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24" customHeight="1" thickBot="1" x14ac:dyDescent="0.3">
      <c r="A82" s="145" t="str">
        <f t="shared" si="22"/>
        <v/>
      </c>
      <c r="B82" s="296" t="str">
        <f>IF(ISBLANK('Item List'!B75),"",'Item List'!B75)</f>
        <v/>
      </c>
      <c r="C82" s="296" t="str">
        <f>IF(ISBLANK('Item List'!C75),"",'Item List'!C75)</f>
        <v/>
      </c>
      <c r="D82" s="297">
        <f>IF(ISBLANK('Item List'!D75),0,'Item List'!D75)</f>
        <v>0</v>
      </c>
      <c r="E82" s="146">
        <f>IF(ISBLANK('Item List'!E75),0,'Item List'!E75)</f>
        <v>0</v>
      </c>
      <c r="F82" s="146">
        <f t="shared" si="15"/>
        <v>0</v>
      </c>
      <c r="G82" s="168"/>
      <c r="H82" s="103">
        <f t="shared" si="16"/>
        <v>0</v>
      </c>
      <c r="I82" s="170"/>
      <c r="J82" s="103">
        <f t="shared" si="17"/>
        <v>0</v>
      </c>
      <c r="K82" s="170"/>
      <c r="L82" s="103">
        <f t="shared" si="18"/>
        <v>0</v>
      </c>
      <c r="M82" s="170"/>
      <c r="N82" s="103">
        <f t="shared" si="19"/>
        <v>0</v>
      </c>
      <c r="O82" s="170"/>
      <c r="P82" s="103">
        <f t="shared" si="20"/>
        <v>0</v>
      </c>
      <c r="Q82" s="170"/>
      <c r="R82" s="103">
        <f t="shared" si="21"/>
        <v>0</v>
      </c>
    </row>
    <row r="83" spans="1:18" ht="10.5" customHeight="1" x14ac:dyDescent="0.2">
      <c r="A83" s="147"/>
      <c r="B83" s="157" t="s">
        <v>89</v>
      </c>
      <c r="C83" s="148" t="str">
        <f>IF(NOT(ISNUMBER(A85)),"Total","Sub")</f>
        <v>Total</v>
      </c>
      <c r="D83" s="298"/>
      <c r="E83" s="149" t="s">
        <v>8</v>
      </c>
      <c r="F83" s="150" t="str">
        <f>IF(SUM(F59:F82)=0,"",SUM(F59:F82)+F57)</f>
        <v/>
      </c>
      <c r="G83" s="110"/>
      <c r="H83" s="104" t="str">
        <f>IF(SUM(H59:H82)=0,"",SUM(H59:H82)+H57)</f>
        <v/>
      </c>
      <c r="I83" s="220"/>
      <c r="J83" s="104" t="str">
        <f>IF(SUM(J59:J82)=0,"",SUM(J59:J82)+J57)</f>
        <v/>
      </c>
      <c r="K83" s="110"/>
      <c r="L83" s="104" t="str">
        <f>IF(SUM(L59:L82)=0,"",SUM(L59:L82)+L57)</f>
        <v/>
      </c>
      <c r="M83" s="220"/>
      <c r="N83" s="104" t="str">
        <f>IF(SUM(N59:N82)=0,"",SUM(N59:N82)+N57)</f>
        <v/>
      </c>
      <c r="O83" s="110"/>
      <c r="P83" s="104" t="str">
        <f>IF(SUM(P59:P82)=0,"",SUM(P59:P82)+P57)</f>
        <v/>
      </c>
      <c r="Q83" s="110"/>
      <c r="R83" s="104" t="str">
        <f>IF(SUM(R59:R82)=0,"",SUM(R59:R82)+R57)</f>
        <v/>
      </c>
    </row>
    <row r="84" spans="1:18" ht="10.5" customHeight="1" thickBot="1" x14ac:dyDescent="0.25">
      <c r="A84" s="151"/>
      <c r="B84" s="152" t="str">
        <f>CONCATENATE("Award to"&amp;" "&amp;$G$1)</f>
        <v>Award to Dale's Plumbing</v>
      </c>
      <c r="C84" s="153" t="str">
        <f>IF(NOT(ISNUMBER(A85)),"Bid","Total")</f>
        <v>Bid</v>
      </c>
      <c r="D84" s="154"/>
      <c r="E84" s="155" t="s">
        <v>9</v>
      </c>
      <c r="F84" s="156" t="str">
        <f>IF(SUM(F59:F82)=0,"",SUM($D59*E59,$D60*E60,$D61*E61,$D62*E62,$D63*E63,$D64*E64,$D65*E65,$D66*E66,$D67*E67,$D68*E68,$D69*E69,$D70*E70,$D71*E71,$D72*E72,$D73*E73,$D74*E74,$D75*E75,$D76*E76,$D77*E77,$D78*E78,$D79*E79,$D80*E80,$D81*E81,$D82*E82,F58))</f>
        <v/>
      </c>
      <c r="G84" s="109"/>
      <c r="H84" s="105" t="str">
        <f>IF(SUM(H59:H82)=0,"",SUM($D59*G59,$D60*G60,$D61*G61,$D62*G62,$D63*G63,$D64*G64,$D65*G65,$D66*G66,$D67*G67,$D68*G68,$D69*G69,$D70*G70,$D71*G71,$D72*G72,$D73*G73,$D74*G74,$D75*G75,$D76*G76,$D77*G77,$D78*G78,$D79*G79,$D80*G80,$D81*G81,$D82*G82,H58))</f>
        <v/>
      </c>
      <c r="I84" s="221"/>
      <c r="J84" s="105" t="str">
        <f>IF(SUM(J59:J82)=0,"",SUM($D59*I59,$D60*I60,$D61*I61,$D62*I62,$D63*I63,$D64*I64,$D65*I65,$D66*I66,$D67*I67,$D68*I68,$D69*I69,$D70*I70,$D71*I71,$D72*I72,$D73*I73,$D74*I74,$D75*I75,$D76*I76,$D77*I77,$D78*I78,$D79*I79,$D80*I80,$D81*I81,$D82*I82,J58))</f>
        <v/>
      </c>
      <c r="K84" s="109"/>
      <c r="L84" s="105" t="str">
        <f>IF(SUM(L59:L82)=0,"",SUM($D59*K59,$D60*K60,$D61*K61,$D62*K62,$D63*K63,$D64*K64,$D65*K65,$D66*K66,$D67*K67,$D68*K68,$D69*K69,$D70*K70,$D71*K71,$D72*K72,$D73*K73,$D74*K74,$D75*K75,$D76*K76,$D77*K77,$D78*K78,$D79*K79,$D80*K80,$D81*K81,$D82*K82,L58))</f>
        <v/>
      </c>
      <c r="M84" s="221"/>
      <c r="N84" s="105" t="str">
        <f>IF(SUM(N59:N82)=0,"",SUM($D59*M59,$D60*M60,$D61*M61,$D62*M62,$D63*M63,$D64*M64,$D65*M65,$D66*M66,$D67*M67,$D68*M68,$D69*M69,$D70*M70,$D71*M71,$D72*M72,$D73*M73,$D74*M74,$D75*M75,$D76*M76,$D77*M77,$D78*M78,$D79*M79,$D80*M80,$D81*M81,$D82*M82,N58))</f>
        <v/>
      </c>
      <c r="O84" s="109"/>
      <c r="P84" s="105" t="str">
        <f>IF(SUM(P59:P82)=0,"",SUM($D59*O59,$D60*O60,$D61*O61,$D62*O62,$D63*O63,$D64*O64,$D65*O65,$D66*O66,$D67*O67,$D68*O68,$D69*O69,$D70*O70,$D71*O71,$D72*O72,$D73*O73,$D74*O74,$D75*O75,$D76*O76,$D77*O77,$D78*O78,$D79*O79,$D80*O80,$D81*O81,$D82*O82,P58))</f>
        <v/>
      </c>
      <c r="Q84" s="109"/>
      <c r="R84" s="105" t="str">
        <f>IF(SUM(R59:R82)=0,"",SUM($D59*Q59,$D60*Q60,$D61*Q61,$D62*Q62,$D63*Q63,$D64*Q64,$D65*Q65,$D66*Q66,$D67*Q67,$D68*Q68,$D69*Q69,$D70*Q70,$D71*Q71,$D72*Q72,$D73*Q73,$D74*Q74,$D75*Q75,$D76*Q76,$D77*Q77,$D78*Q78,$D79*Q79,$D80*Q80,$D81*Q81,$D82*Q82,R58))</f>
        <v/>
      </c>
    </row>
    <row r="85" spans="1:18" ht="24" customHeight="1" x14ac:dyDescent="0.25">
      <c r="A85" s="145" t="str">
        <f>IF(B85="","",A82+1)</f>
        <v/>
      </c>
      <c r="B85" s="296" t="str">
        <f>IF(ISBLANK('Item List'!B76),"",'Item List'!B76)</f>
        <v/>
      </c>
      <c r="C85" s="296" t="str">
        <f>IF(ISBLANK('Item List'!C76),"",'Item List'!C76)</f>
        <v/>
      </c>
      <c r="D85" s="297">
        <f>IF(ISBLANK('Item List'!D76),0,'Item List'!D76)</f>
        <v>0</v>
      </c>
      <c r="E85" s="146">
        <f>IF(ISBLANK('Item List'!E76),0,'Item List'!E76)</f>
        <v>0</v>
      </c>
      <c r="F85" s="146">
        <f t="shared" ref="F85:F108" si="23">IF(AND(ISNUMBER($D85),ISNUMBER(E85)),$D85*E85,0)</f>
        <v>0</v>
      </c>
      <c r="G85" s="168"/>
      <c r="H85" s="103">
        <f t="shared" ref="H85:H108" si="24">IF(AND(ISNUMBER($D85),ISNUMBER(G85)),$D85*G85,0)</f>
        <v>0</v>
      </c>
      <c r="I85" s="169"/>
      <c r="J85" s="103">
        <f>IF(AND(ISNUMBER($D85),ISNUMBER(I85)),$D85*I85,0)</f>
        <v>0</v>
      </c>
      <c r="K85" s="169"/>
      <c r="L85" s="103">
        <f>IF(AND(ISNUMBER($D85),ISNUMBER(K85)),$D85*K85,0)</f>
        <v>0</v>
      </c>
      <c r="M85" s="169"/>
      <c r="N85" s="103">
        <f>IF(AND(ISNUMBER($D85),ISNUMBER(M85)),$D85*M85,0)</f>
        <v>0</v>
      </c>
      <c r="O85" s="169"/>
      <c r="P85" s="103">
        <f>IF(AND(ISNUMBER($D85),ISNUMBER(O85)),$D85*O85,0)</f>
        <v>0</v>
      </c>
      <c r="Q85" s="169"/>
      <c r="R85" s="103">
        <f>IF(AND(ISNUMBER($D85),ISNUMBER(Q85)),$D85*Q85,0)</f>
        <v>0</v>
      </c>
    </row>
    <row r="86" spans="1:18" ht="24" customHeight="1" x14ac:dyDescent="0.25">
      <c r="A86" s="145" t="str">
        <f>IF(B86="","",A85+1)</f>
        <v/>
      </c>
      <c r="B86" s="296" t="str">
        <f>IF(ISBLANK('Item List'!B77),"",'Item List'!B77)</f>
        <v/>
      </c>
      <c r="C86" s="296" t="str">
        <f>IF(ISBLANK('Item List'!C77),"",'Item List'!C77)</f>
        <v/>
      </c>
      <c r="D86" s="297">
        <f>IF(ISBLANK('Item List'!D77),0,'Item List'!D77)</f>
        <v>0</v>
      </c>
      <c r="E86" s="146">
        <f>IF(ISBLANK('Item List'!E77),0,'Item List'!E77)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ref="J86:J108" si="25">IF(AND(ISNUMBER($D86),ISNUMBER(I86)),$D86*I86,0)</f>
        <v>0</v>
      </c>
      <c r="K86" s="169"/>
      <c r="L86" s="103">
        <f t="shared" ref="L86:L108" si="26">IF(AND(ISNUMBER($D86),ISNUMBER(K86)),$D86*K86,0)</f>
        <v>0</v>
      </c>
      <c r="M86" s="169"/>
      <c r="N86" s="103">
        <f t="shared" ref="N86:N108" si="27">IF(AND(ISNUMBER($D86),ISNUMBER(M86)),$D86*M86,0)</f>
        <v>0</v>
      </c>
      <c r="O86" s="169"/>
      <c r="P86" s="103">
        <f t="shared" ref="P86:P108" si="28">IF(AND(ISNUMBER($D86),ISNUMBER(O86)),$D86*O86,0)</f>
        <v>0</v>
      </c>
      <c r="Q86" s="169"/>
      <c r="R86" s="103">
        <f t="shared" ref="R86:R108" si="29">IF(AND(ISNUMBER($D86),ISNUMBER(Q86)),$D86*Q86,0)</f>
        <v>0</v>
      </c>
    </row>
    <row r="87" spans="1:18" ht="24" customHeight="1" x14ac:dyDescent="0.25">
      <c r="A87" s="145" t="str">
        <f t="shared" ref="A87:A108" si="30">IF(B87="","",A86+1)</f>
        <v/>
      </c>
      <c r="B87" s="296" t="str">
        <f>IF(ISBLANK('Item List'!B78),"",'Item List'!B78)</f>
        <v/>
      </c>
      <c r="C87" s="296" t="str">
        <f>IF(ISBLANK('Item List'!C78),"",'Item List'!C78)</f>
        <v/>
      </c>
      <c r="D87" s="297">
        <f>IF(ISBLANK('Item List'!D78),0,'Item List'!D78)</f>
        <v>0</v>
      </c>
      <c r="E87" s="146">
        <f>IF(ISBLANK('Item List'!E78),0,'Item List'!E78)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5">
      <c r="A88" s="145" t="str">
        <f t="shared" si="30"/>
        <v/>
      </c>
      <c r="B88" s="296" t="str">
        <f>IF(ISBLANK('Item List'!B79),"",'Item List'!B79)</f>
        <v/>
      </c>
      <c r="C88" s="296" t="str">
        <f>IF(ISBLANK('Item List'!C79),"",'Item List'!C79)</f>
        <v/>
      </c>
      <c r="D88" s="297">
        <f>IF(ISBLANK('Item List'!D79),0,'Item List'!D79)</f>
        <v>0</v>
      </c>
      <c r="E88" s="146">
        <f>IF(ISBLANK('Item List'!E79),0,'Item List'!E79)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5">
      <c r="A89" s="145" t="str">
        <f t="shared" si="30"/>
        <v/>
      </c>
      <c r="B89" s="296" t="str">
        <f>IF(ISBLANK('Item List'!B80),"",'Item List'!B80)</f>
        <v/>
      </c>
      <c r="C89" s="296" t="str">
        <f>IF(ISBLANK('Item List'!C80),"",'Item List'!C80)</f>
        <v/>
      </c>
      <c r="D89" s="297">
        <f>IF(ISBLANK('Item List'!D80),0,'Item List'!D80)</f>
        <v>0</v>
      </c>
      <c r="E89" s="146">
        <f>IF(ISBLANK('Item List'!E80),0,'Item List'!E80)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5">
      <c r="A90" s="145" t="str">
        <f t="shared" si="30"/>
        <v/>
      </c>
      <c r="B90" s="296" t="str">
        <f>IF(ISBLANK('Item List'!B81),"",'Item List'!B81)</f>
        <v/>
      </c>
      <c r="C90" s="296" t="str">
        <f>IF(ISBLANK('Item List'!C81),"",'Item List'!C81)</f>
        <v/>
      </c>
      <c r="D90" s="297">
        <f>IF(ISBLANK('Item List'!D81),0,'Item List'!D81)</f>
        <v>0</v>
      </c>
      <c r="E90" s="146">
        <f>IF(ISBLANK('Item List'!E81),0,'Item List'!E81)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5">
      <c r="A91" s="145" t="str">
        <f t="shared" si="30"/>
        <v/>
      </c>
      <c r="B91" s="296" t="str">
        <f>IF(ISBLANK('Item List'!B82),"",'Item List'!B82)</f>
        <v/>
      </c>
      <c r="C91" s="296" t="str">
        <f>IF(ISBLANK('Item List'!C82),"",'Item List'!C82)</f>
        <v/>
      </c>
      <c r="D91" s="297">
        <f>IF(ISBLANK('Item List'!D82),0,'Item List'!D82)</f>
        <v>0</v>
      </c>
      <c r="E91" s="146">
        <f>IF(ISBLANK('Item List'!E82),0,'Item List'!E82)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5">
      <c r="A92" s="145" t="str">
        <f t="shared" si="30"/>
        <v/>
      </c>
      <c r="B92" s="296" t="str">
        <f>IF(ISBLANK('Item List'!B83),"",'Item List'!B83)</f>
        <v/>
      </c>
      <c r="C92" s="296" t="str">
        <f>IF(ISBLANK('Item List'!C83),"",'Item List'!C83)</f>
        <v/>
      </c>
      <c r="D92" s="297">
        <f>IF(ISBLANK('Item List'!D83),0,'Item List'!D83)</f>
        <v>0</v>
      </c>
      <c r="E92" s="146">
        <f>IF(ISBLANK('Item List'!E83),0,'Item List'!E83)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5">
      <c r="A93" s="145" t="str">
        <f t="shared" si="30"/>
        <v/>
      </c>
      <c r="B93" s="296" t="str">
        <f>IF(ISBLANK('Item List'!B84),"",'Item List'!B84)</f>
        <v/>
      </c>
      <c r="C93" s="296" t="str">
        <f>IF(ISBLANK('Item List'!C84),"",'Item List'!C84)</f>
        <v/>
      </c>
      <c r="D93" s="297">
        <f>IF(ISBLANK('Item List'!D84),0,'Item List'!D84)</f>
        <v>0</v>
      </c>
      <c r="E93" s="146">
        <f>IF(ISBLANK('Item List'!E84),0,'Item List'!E84)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5">
      <c r="A94" s="145" t="str">
        <f t="shared" si="30"/>
        <v/>
      </c>
      <c r="B94" s="296" t="str">
        <f>IF(ISBLANK('Item List'!B85),"",'Item List'!B85)</f>
        <v/>
      </c>
      <c r="C94" s="296" t="str">
        <f>IF(ISBLANK('Item List'!C85),"",'Item List'!C85)</f>
        <v/>
      </c>
      <c r="D94" s="297">
        <f>IF(ISBLANK('Item List'!D85),0,'Item List'!D85)</f>
        <v>0</v>
      </c>
      <c r="E94" s="146">
        <f>IF(ISBLANK('Item List'!E85),0,'Item List'!E85)</f>
        <v>0</v>
      </c>
      <c r="F94" s="146">
        <f t="shared" si="23"/>
        <v>0</v>
      </c>
      <c r="G94" s="168"/>
      <c r="H94" s="103">
        <f t="shared" si="24"/>
        <v>0</v>
      </c>
      <c r="I94" s="169"/>
      <c r="J94" s="103">
        <f t="shared" si="25"/>
        <v>0</v>
      </c>
      <c r="K94" s="169"/>
      <c r="L94" s="103">
        <f t="shared" si="26"/>
        <v>0</v>
      </c>
      <c r="M94" s="169"/>
      <c r="N94" s="103">
        <f t="shared" si="27"/>
        <v>0</v>
      </c>
      <c r="O94" s="169"/>
      <c r="P94" s="103">
        <f t="shared" si="28"/>
        <v>0</v>
      </c>
      <c r="Q94" s="169"/>
      <c r="R94" s="103">
        <f t="shared" si="29"/>
        <v>0</v>
      </c>
    </row>
    <row r="95" spans="1:18" ht="24" customHeight="1" x14ac:dyDescent="0.25">
      <c r="A95" s="145" t="str">
        <f t="shared" si="30"/>
        <v/>
      </c>
      <c r="B95" s="296" t="str">
        <f>IF(ISBLANK('Item List'!B86),"",'Item List'!B86)</f>
        <v/>
      </c>
      <c r="C95" s="296" t="str">
        <f>IF(ISBLANK('Item List'!C86),"",'Item List'!C86)</f>
        <v/>
      </c>
      <c r="D95" s="297">
        <f>IF(ISBLANK('Item List'!D86),0,'Item List'!D86)</f>
        <v>0</v>
      </c>
      <c r="E95" s="146">
        <f>IF(ISBLANK('Item List'!E86),0,'Item List'!E86)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5">
      <c r="A96" s="145" t="str">
        <f t="shared" si="30"/>
        <v/>
      </c>
      <c r="B96" s="296" t="str">
        <f>IF(ISBLANK('Item List'!B87),"",'Item List'!B87)</f>
        <v/>
      </c>
      <c r="C96" s="296" t="str">
        <f>IF(ISBLANK('Item List'!C87),"",'Item List'!C87)</f>
        <v/>
      </c>
      <c r="D96" s="297">
        <f>IF(ISBLANK('Item List'!D87),0,'Item List'!D87)</f>
        <v>0</v>
      </c>
      <c r="E96" s="146">
        <f>IF(ISBLANK('Item List'!E87),0,'Item List'!E87)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5">
      <c r="A97" s="145" t="str">
        <f t="shared" si="30"/>
        <v/>
      </c>
      <c r="B97" s="296" t="str">
        <f>IF(ISBLANK('Item List'!B88),"",'Item List'!B88)</f>
        <v/>
      </c>
      <c r="C97" s="296" t="str">
        <f>IF(ISBLANK('Item List'!C88),"",'Item List'!C88)</f>
        <v/>
      </c>
      <c r="D97" s="297">
        <f>IF(ISBLANK('Item List'!D88),0,'Item List'!D88)</f>
        <v>0</v>
      </c>
      <c r="E97" s="146">
        <f>IF(ISBLANK('Item List'!E88),0,'Item List'!E88)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5">
      <c r="A98" s="145" t="str">
        <f t="shared" si="30"/>
        <v/>
      </c>
      <c r="B98" s="296" t="str">
        <f>IF(ISBLANK('Item List'!B89),"",'Item List'!B89)</f>
        <v/>
      </c>
      <c r="C98" s="296" t="str">
        <f>IF(ISBLANK('Item List'!C89),"",'Item List'!C89)</f>
        <v/>
      </c>
      <c r="D98" s="297">
        <f>IF(ISBLANK('Item List'!D89),0,'Item List'!D89)</f>
        <v>0</v>
      </c>
      <c r="E98" s="146">
        <f>IF(ISBLANK('Item List'!E89),0,'Item List'!E89)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5">
      <c r="A99" s="145" t="str">
        <f t="shared" si="30"/>
        <v/>
      </c>
      <c r="B99" s="296" t="str">
        <f>IF(ISBLANK('Item List'!B90),"",'Item List'!B90)</f>
        <v/>
      </c>
      <c r="C99" s="296" t="str">
        <f>IF(ISBLANK('Item List'!C90),"",'Item List'!C90)</f>
        <v/>
      </c>
      <c r="D99" s="297">
        <f>IF(ISBLANK('Item List'!D90),0,'Item List'!D90)</f>
        <v>0</v>
      </c>
      <c r="E99" s="146">
        <f>IF(ISBLANK('Item List'!E90),0,'Item List'!E90)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5">
      <c r="A100" s="145" t="str">
        <f t="shared" si="30"/>
        <v/>
      </c>
      <c r="B100" s="296" t="str">
        <f>IF(ISBLANK('Item List'!B91),"",'Item List'!B91)</f>
        <v/>
      </c>
      <c r="C100" s="296" t="str">
        <f>IF(ISBLANK('Item List'!C91),"",'Item List'!C91)</f>
        <v/>
      </c>
      <c r="D100" s="297">
        <f>IF(ISBLANK('Item List'!D91),0,'Item List'!D91)</f>
        <v>0</v>
      </c>
      <c r="E100" s="146">
        <f>IF(ISBLANK('Item List'!E91),0,'Item List'!E91)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5">
      <c r="A101" s="145" t="str">
        <f t="shared" si="30"/>
        <v/>
      </c>
      <c r="B101" s="296" t="str">
        <f>IF(ISBLANK('Item List'!B92),"",'Item List'!B92)</f>
        <v/>
      </c>
      <c r="C101" s="296" t="str">
        <f>IF(ISBLANK('Item List'!C92),"",'Item List'!C92)</f>
        <v/>
      </c>
      <c r="D101" s="297">
        <f>IF(ISBLANK('Item List'!D92),0,'Item List'!D92)</f>
        <v>0</v>
      </c>
      <c r="E101" s="146">
        <f>IF(ISBLANK('Item List'!E92),0,'Item List'!E92)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5">
      <c r="A102" s="145" t="str">
        <f t="shared" si="30"/>
        <v/>
      </c>
      <c r="B102" s="296" t="str">
        <f>IF(ISBLANK('Item List'!B93),"",'Item List'!B93)</f>
        <v/>
      </c>
      <c r="C102" s="296" t="str">
        <f>IF(ISBLANK('Item List'!C93),"",'Item List'!C93)</f>
        <v/>
      </c>
      <c r="D102" s="297">
        <f>IF(ISBLANK('Item List'!D93),0,'Item List'!D93)</f>
        <v>0</v>
      </c>
      <c r="E102" s="146">
        <f>IF(ISBLANK('Item List'!E93),0,'Item List'!E93)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5">
      <c r="A103" s="145" t="str">
        <f t="shared" si="30"/>
        <v/>
      </c>
      <c r="B103" s="296" t="str">
        <f>IF(ISBLANK('Item List'!B94),"",'Item List'!B94)</f>
        <v/>
      </c>
      <c r="C103" s="296" t="str">
        <f>IF(ISBLANK('Item List'!C94),"",'Item List'!C94)</f>
        <v/>
      </c>
      <c r="D103" s="297">
        <f>IF(ISBLANK('Item List'!D94),0,'Item List'!D94)</f>
        <v>0</v>
      </c>
      <c r="E103" s="146">
        <f>IF(ISBLANK('Item List'!E94),0,'Item List'!E94)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5">
      <c r="A104" s="145" t="str">
        <f t="shared" si="30"/>
        <v/>
      </c>
      <c r="B104" s="296" t="str">
        <f>IF(ISBLANK('Item List'!B95),"",'Item List'!B95)</f>
        <v/>
      </c>
      <c r="C104" s="296" t="str">
        <f>IF(ISBLANK('Item List'!C95),"",'Item List'!C95)</f>
        <v/>
      </c>
      <c r="D104" s="297">
        <f>IF(ISBLANK('Item List'!D95),0,'Item List'!D95)</f>
        <v>0</v>
      </c>
      <c r="E104" s="146">
        <f>IF(ISBLANK('Item List'!E95),0,'Item List'!E95)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5">
      <c r="A105" s="145" t="str">
        <f t="shared" si="30"/>
        <v/>
      </c>
      <c r="B105" s="296" t="str">
        <f>IF(ISBLANK('Item List'!B96),"",'Item List'!B96)</f>
        <v/>
      </c>
      <c r="C105" s="296" t="str">
        <f>IF(ISBLANK('Item List'!C96),"",'Item List'!C96)</f>
        <v/>
      </c>
      <c r="D105" s="297">
        <f>IF(ISBLANK('Item List'!D96),0,'Item List'!D96)</f>
        <v>0</v>
      </c>
      <c r="E105" s="146">
        <f>IF(ISBLANK('Item List'!E96),0,'Item List'!E96)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5">
      <c r="A106" s="145" t="str">
        <f t="shared" si="30"/>
        <v/>
      </c>
      <c r="B106" s="296" t="str">
        <f>IF(ISBLANK('Item List'!B97),"",'Item List'!B97)</f>
        <v/>
      </c>
      <c r="C106" s="296" t="str">
        <f>IF(ISBLANK('Item List'!C97),"",'Item List'!C97)</f>
        <v/>
      </c>
      <c r="D106" s="297">
        <f>IF(ISBLANK('Item List'!D97),0,'Item List'!D97)</f>
        <v>0</v>
      </c>
      <c r="E106" s="146">
        <f>IF(ISBLANK('Item List'!E97),0,'Item List'!E97)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x14ac:dyDescent="0.25">
      <c r="A107" s="145" t="str">
        <f t="shared" si="30"/>
        <v/>
      </c>
      <c r="B107" s="296" t="str">
        <f>IF(ISBLANK('Item List'!B98),"",'Item List'!B98)</f>
        <v/>
      </c>
      <c r="C107" s="296" t="str">
        <f>IF(ISBLANK('Item List'!C98),"",'Item List'!C98)</f>
        <v/>
      </c>
      <c r="D107" s="297">
        <f>IF(ISBLANK('Item List'!D98),0,'Item List'!D98)</f>
        <v>0</v>
      </c>
      <c r="E107" s="146">
        <f>IF(ISBLANK('Item List'!E98),0,'Item List'!E98)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24" customHeight="1" thickBot="1" x14ac:dyDescent="0.3">
      <c r="A108" s="145" t="str">
        <f t="shared" si="30"/>
        <v/>
      </c>
      <c r="B108" s="296" t="str">
        <f>IF(ISBLANK('Item List'!B99),"",'Item List'!B99)</f>
        <v/>
      </c>
      <c r="C108" s="296" t="str">
        <f>IF(ISBLANK('Item List'!C99),"",'Item List'!C99)</f>
        <v/>
      </c>
      <c r="D108" s="297">
        <f>IF(ISBLANK('Item List'!D99),0,'Item List'!D99)</f>
        <v>0</v>
      </c>
      <c r="E108" s="146">
        <f>IF(ISBLANK('Item List'!E99),0,'Item List'!E99)</f>
        <v>0</v>
      </c>
      <c r="F108" s="146">
        <f t="shared" si="23"/>
        <v>0</v>
      </c>
      <c r="G108" s="168"/>
      <c r="H108" s="103">
        <f t="shared" si="24"/>
        <v>0</v>
      </c>
      <c r="I108" s="170"/>
      <c r="J108" s="103">
        <f t="shared" si="25"/>
        <v>0</v>
      </c>
      <c r="K108" s="170"/>
      <c r="L108" s="103">
        <f t="shared" si="26"/>
        <v>0</v>
      </c>
      <c r="M108" s="170"/>
      <c r="N108" s="103">
        <f t="shared" si="27"/>
        <v>0</v>
      </c>
      <c r="O108" s="170"/>
      <c r="P108" s="103">
        <f t="shared" si="28"/>
        <v>0</v>
      </c>
      <c r="Q108" s="170"/>
      <c r="R108" s="103">
        <f t="shared" si="29"/>
        <v>0</v>
      </c>
    </row>
    <row r="109" spans="1:18" ht="10.5" customHeight="1" x14ac:dyDescent="0.2">
      <c r="A109" s="147"/>
      <c r="B109" s="157" t="s">
        <v>90</v>
      </c>
      <c r="C109" s="148" t="str">
        <f>IF(NOT(ISNUMBER(A111)),"Total","Sub")</f>
        <v>Total</v>
      </c>
      <c r="D109" s="298"/>
      <c r="E109" s="149" t="s">
        <v>8</v>
      </c>
      <c r="F109" s="150" t="str">
        <f>IF(SUM(F85:F108)=0,"",SUM(F85:F108)+F83)</f>
        <v/>
      </c>
      <c r="G109" s="110"/>
      <c r="H109" s="104" t="str">
        <f>IF(SUM(H85:H108)=0,"",SUM(H85:H108)+H83)</f>
        <v/>
      </c>
      <c r="I109" s="220"/>
      <c r="J109" s="104" t="str">
        <f>IF(SUM(J85:J108)=0,"",SUM(J85:J108)+J83)</f>
        <v/>
      </c>
      <c r="K109" s="110"/>
      <c r="L109" s="104" t="str">
        <f>IF(SUM(L85:L108)=0,"",SUM(L85:L108)+L83)</f>
        <v/>
      </c>
      <c r="M109" s="220"/>
      <c r="N109" s="104" t="str">
        <f>IF(SUM(N85:N108)=0,"",SUM(N85:N108)+N83)</f>
        <v/>
      </c>
      <c r="O109" s="110"/>
      <c r="P109" s="104" t="str">
        <f>IF(SUM(P85:P108)=0,"",SUM(P85:P108)+P83)</f>
        <v/>
      </c>
      <c r="Q109" s="110"/>
      <c r="R109" s="104" t="str">
        <f>IF(SUM(R85:R108)=0,"",SUM(R85:R108)+R83)</f>
        <v/>
      </c>
    </row>
    <row r="110" spans="1:18" ht="10.5" customHeight="1" thickBot="1" x14ac:dyDescent="0.25">
      <c r="A110" s="151"/>
      <c r="B110" s="152" t="str">
        <f>CONCATENATE("Award to"&amp;" "&amp;$G$1)</f>
        <v>Award to Dale's Plumbing</v>
      </c>
      <c r="C110" s="153" t="str">
        <f>IF(NOT(ISNUMBER(A111)),"Bid","Total")</f>
        <v>Bid</v>
      </c>
      <c r="D110" s="154"/>
      <c r="E110" s="155" t="s">
        <v>9</v>
      </c>
      <c r="F110" s="156" t="str">
        <f>IF(SUM(F85:F108)=0,"",SUM($D85*E85,$D86*E86,$D87*E87,$D88*E88,$D89*E89,$D90*E90,$D91*E91,$D92*E92,$D93*E93,$D94*E94,$D95*E95,$D96*E96,$D97*E97,$D98*E98,$D99*E99,$D100*E100,$D101*E101,$D102*E102,$D103*E103,$D104*E104,$D105*E105,$D106*E106,$D107*E107,$D108*E108,F84))</f>
        <v/>
      </c>
      <c r="G110" s="109"/>
      <c r="H110" s="105" t="str">
        <f>IF(SUM(H85:H108)=0,"",SUM($D85*G85,$D86*G86,$D87*G87,$D88*G88,$D89*G89,$D90*G90,$D91*G91,$D92*G92,$D93*G93,$D94*G94,$D95*G95,$D96*G96,$D97*G97,$D98*G98,$D99*G99,$D100*G100,$D101*G101,$D102*G102,$D103*G103,$D104*G104,$D105*G105,$D106*G106,$D107*G107,$D108*G108,H84))</f>
        <v/>
      </c>
      <c r="I110" s="221"/>
      <c r="J110" s="105" t="str">
        <f>IF(SUM(J85:J108)=0,"",SUM($D85*I85,$D86*I86,$D87*I87,$D88*I88,$D89*I89,$D90*I90,$D91*I91,$D92*I92,$D93*I93,$D94*I94,$D95*I95,$D96*I96,$D97*I97,$D98*I98,$D99*I99,$D100*I100,$D101*I101,$D102*I102,$D103*I103,$D104*I104,$D105*I105,$D106*I106,$D107*I107,$D108*I108,J84))</f>
        <v/>
      </c>
      <c r="K110" s="109"/>
      <c r="L110" s="105" t="str">
        <f>IF(SUM(L85:L108)=0,"",SUM($D85*K85,$D86*K86,$D87*K87,$D88*K88,$D89*K89,$D90*K90,$D91*K91,$D92*K92,$D93*K93,$D94*K94,$D95*K95,$D96*K96,$D97*K97,$D98*K98,$D99*K99,$D100*K100,$D101*K101,$D102*K102,$D103*K103,$D104*K104,$D105*K105,$D106*K106,$D107*K107,$D108*K108,L84))</f>
        <v/>
      </c>
      <c r="M110" s="221"/>
      <c r="N110" s="105" t="str">
        <f>IF(SUM(N85:N108)=0,"",SUM($D85*M85,$D86*M86,$D87*M87,$D88*M88,$D89*M89,$D90*M90,$D91*M91,$D92*M92,$D93*M93,$D94*M94,$D95*M95,$D96*M96,$D97*M97,$D98*M98,$D99*M99,$D100*M100,$D101*M101,$D102*M102,$D103*M103,$D104*M104,$D105*M105,$D106*M106,$D107*M107,$D108*M108,N84))</f>
        <v/>
      </c>
      <c r="O110" s="109"/>
      <c r="P110" s="105" t="str">
        <f>IF(SUM(P85:P108)=0,"",SUM($D85*O85,$D86*O86,$D87*O87,$D88*O88,$D89*O89,$D90*O90,$D91*O91,$D92*O92,$D93*O93,$D94*O94,$D95*O95,$D96*O96,$D97*O97,$D98*O98,$D99*O99,$D100*O100,$D101*O101,$D102*O102,$D103*O103,$D104*O104,$D105*O105,$D106*O106,$D107*O107,$D108*O108,P84))</f>
        <v/>
      </c>
      <c r="Q110" s="109"/>
      <c r="R110" s="105" t="str">
        <f>IF(SUM(R85:R108)=0,"",SUM($D85*Q85,$D86*Q86,$D87*Q87,$D88*Q88,$D89*Q89,$D90*Q90,$D91*Q91,$D92*Q92,$D93*Q93,$D94*Q94,$D95*Q95,$D96*Q96,$D97*Q97,$D98*Q98,$D99*Q99,$D100*Q100,$D101*Q101,$D102*Q102,$D103*Q103,$D104*Q104,$D105*Q105,$D106*Q106,$D107*Q107,$D108*Q108,R84))</f>
        <v/>
      </c>
    </row>
  </sheetData>
  <mergeCells count="8">
    <mergeCell ref="I5:J5"/>
    <mergeCell ref="G5:H5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A3" sqref="A3"/>
    </sheetView>
  </sheetViews>
  <sheetFormatPr defaultColWidth="9.109375" defaultRowHeight="10.199999999999999" x14ac:dyDescent="0.2"/>
  <cols>
    <col min="1" max="1" width="3.5546875" style="196" customWidth="1"/>
    <col min="2" max="2" width="33.88671875" style="197" customWidth="1"/>
    <col min="3" max="3" width="5.44140625" style="198" bestFit="1" customWidth="1"/>
    <col min="4" max="4" width="6.88671875" style="196" customWidth="1"/>
    <col min="5" max="5" width="9" style="158" customWidth="1"/>
    <col min="6" max="6" width="10.33203125" style="159" customWidth="1"/>
    <col min="7" max="16384" width="9.109375" style="159"/>
  </cols>
  <sheetData>
    <row r="1" spans="1:6" ht="10.8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3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0.8" thickBot="1" x14ac:dyDescent="0.25">
      <c r="A3" s="194" t="str">
        <f>'Tabulation of Bids'!A3</f>
        <v>Auburn Street CCDD Site - Closure 2021</v>
      </c>
      <c r="B3" s="165"/>
      <c r="C3" s="165"/>
      <c r="D3" s="166"/>
      <c r="E3" s="140" t="s">
        <v>1</v>
      </c>
      <c r="F3" s="141"/>
    </row>
    <row r="4" spans="1:6" s="195" customFormat="1" ht="21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5" customFormat="1" ht="20.399999999999999" customHeight="1" x14ac:dyDescent="0.2">
      <c r="A5" s="145">
        <f>'Tabulation of Bids'!A7</f>
        <v>1</v>
      </c>
      <c r="B5" s="160" t="str">
        <f>'Tabulation of Bids'!B7</f>
        <v>Erosion Control Barrier</v>
      </c>
      <c r="C5" s="145" t="str">
        <f>'Tabulation of Bids'!C7</f>
        <v>LF</v>
      </c>
      <c r="D5" s="145">
        <f>'Tabulation of Bids'!D7</f>
        <v>1250</v>
      </c>
      <c r="E5" s="146"/>
      <c r="F5" s="146">
        <f t="shared" ref="F5:F28" si="0">+D5*E5</f>
        <v>0</v>
      </c>
    </row>
    <row r="6" spans="1:6" s="195" customFormat="1" ht="20.399999999999999" customHeight="1" x14ac:dyDescent="0.2">
      <c r="A6" s="145">
        <f>'Tabulation of Bids'!A8</f>
        <v>2</v>
      </c>
      <c r="B6" s="160" t="str">
        <f>'Tabulation of Bids'!B8</f>
        <v>Erosion Control Blanket</v>
      </c>
      <c r="C6" s="145" t="str">
        <f>'Tabulation of Bids'!C8</f>
        <v>SY</v>
      </c>
      <c r="D6" s="145">
        <f>'Tabulation of Bids'!D8</f>
        <v>10900</v>
      </c>
      <c r="E6" s="146"/>
      <c r="F6" s="146">
        <f t="shared" si="0"/>
        <v>0</v>
      </c>
    </row>
    <row r="7" spans="1:6" s="195" customFormat="1" ht="20.399999999999999" customHeight="1" x14ac:dyDescent="0.2">
      <c r="A7" s="145">
        <f>'Tabulation of Bids'!A9</f>
        <v>3</v>
      </c>
      <c r="B7" s="160" t="str">
        <f>'Tabulation of Bids'!B9</f>
        <v>Earth Excavation</v>
      </c>
      <c r="C7" s="145" t="str">
        <f>'Tabulation of Bids'!C9</f>
        <v>CY</v>
      </c>
      <c r="D7" s="145">
        <f>'Tabulation of Bids'!D9</f>
        <v>4100</v>
      </c>
      <c r="E7" s="146"/>
      <c r="F7" s="146">
        <f t="shared" si="0"/>
        <v>0</v>
      </c>
    </row>
    <row r="8" spans="1:6" s="195" customFormat="1" ht="20.399999999999999" customHeight="1" x14ac:dyDescent="0.2">
      <c r="A8" s="145">
        <f>'Tabulation of Bids'!A10</f>
        <v>4</v>
      </c>
      <c r="B8" s="160" t="str">
        <f>'Tabulation of Bids'!B10</f>
        <v>Construction Entrance</v>
      </c>
      <c r="C8" s="145" t="str">
        <f>'Tabulation of Bids'!C10</f>
        <v>LS</v>
      </c>
      <c r="D8" s="145">
        <f>'Tabulation of Bids'!D10</f>
        <v>1</v>
      </c>
      <c r="E8" s="146"/>
      <c r="F8" s="146">
        <f t="shared" si="0"/>
        <v>0</v>
      </c>
    </row>
    <row r="9" spans="1:6" s="195" customFormat="1" ht="20.399999999999999" customHeight="1" x14ac:dyDescent="0.2">
      <c r="A9" s="145">
        <f>'Tabulation of Bids'!A11</f>
        <v>5</v>
      </c>
      <c r="B9" s="160" t="str">
        <f>'Tabulation of Bids'!B11</f>
        <v>Seeding and Restoration</v>
      </c>
      <c r="C9" s="145" t="str">
        <f>'Tabulation of Bids'!C11</f>
        <v>LS</v>
      </c>
      <c r="D9" s="145">
        <f>'Tabulation of Bids'!D11</f>
        <v>1</v>
      </c>
      <c r="E9" s="146"/>
      <c r="F9" s="146">
        <f t="shared" si="0"/>
        <v>0</v>
      </c>
    </row>
    <row r="10" spans="1:6" s="195" customFormat="1" ht="20.399999999999999" customHeight="1" x14ac:dyDescent="0.2">
      <c r="A10" s="145" t="str">
        <f>'Tabulation of Bids'!A12</f>
        <v/>
      </c>
      <c r="B10" s="160" t="str">
        <f>'Tabulation of Bids'!B12</f>
        <v/>
      </c>
      <c r="C10" s="145" t="str">
        <f>'Tabulation of Bids'!C12</f>
        <v/>
      </c>
      <c r="D10" s="145">
        <f>'Tabulation of Bids'!D12</f>
        <v>0</v>
      </c>
      <c r="E10" s="146"/>
      <c r="F10" s="146">
        <f t="shared" si="0"/>
        <v>0</v>
      </c>
    </row>
    <row r="11" spans="1:6" s="195" customFormat="1" ht="20.399999999999999" customHeight="1" x14ac:dyDescent="0.2">
      <c r="A11" s="145" t="str">
        <f>'Tabulation of Bids'!A13</f>
        <v/>
      </c>
      <c r="B11" s="160" t="str">
        <f>'Tabulation of Bids'!B13</f>
        <v/>
      </c>
      <c r="C11" s="145" t="str">
        <f>'Tabulation of Bids'!C13</f>
        <v/>
      </c>
      <c r="D11" s="145">
        <f>'Tabulation of Bids'!D13</f>
        <v>0</v>
      </c>
      <c r="E11" s="146"/>
      <c r="F11" s="146">
        <f t="shared" si="0"/>
        <v>0</v>
      </c>
    </row>
    <row r="12" spans="1:6" s="195" customFormat="1" ht="20.399999999999999" customHeight="1" x14ac:dyDescent="0.2">
      <c r="A12" s="145" t="str">
        <f>'Tabulation of Bids'!A14</f>
        <v/>
      </c>
      <c r="B12" s="160" t="str">
        <f>'Tabulation of Bids'!B14</f>
        <v/>
      </c>
      <c r="C12" s="145" t="str">
        <f>'Tabulation of Bids'!C14</f>
        <v/>
      </c>
      <c r="D12" s="145">
        <f>'Tabulation of Bids'!D14</f>
        <v>0</v>
      </c>
      <c r="E12" s="146"/>
      <c r="F12" s="146">
        <f t="shared" si="0"/>
        <v>0</v>
      </c>
    </row>
    <row r="13" spans="1:6" s="195" customFormat="1" ht="20.399999999999999" customHeight="1" x14ac:dyDescent="0.2">
      <c r="A13" s="145" t="str">
        <f>'Tabulation of Bids'!A15</f>
        <v/>
      </c>
      <c r="B13" s="160" t="str">
        <f>'Tabulation of Bids'!B15</f>
        <v/>
      </c>
      <c r="C13" s="145" t="str">
        <f>'Tabulation of Bids'!C15</f>
        <v/>
      </c>
      <c r="D13" s="145">
        <f>'Tabulation of Bids'!D15</f>
        <v>0</v>
      </c>
      <c r="E13" s="146"/>
      <c r="F13" s="146">
        <f t="shared" si="0"/>
        <v>0</v>
      </c>
    </row>
    <row r="14" spans="1:6" s="195" customFormat="1" ht="20.399999999999999" customHeight="1" x14ac:dyDescent="0.2">
      <c r="A14" s="145" t="str">
        <f>'Tabulation of Bids'!A16</f>
        <v/>
      </c>
      <c r="B14" s="160" t="str">
        <f>'Tabulation of Bids'!B16</f>
        <v/>
      </c>
      <c r="C14" s="145" t="str">
        <f>'Tabulation of Bids'!C16</f>
        <v/>
      </c>
      <c r="D14" s="145">
        <f>'Tabulation of Bids'!D16</f>
        <v>0</v>
      </c>
      <c r="E14" s="146"/>
      <c r="F14" s="146">
        <f t="shared" si="0"/>
        <v>0</v>
      </c>
    </row>
    <row r="15" spans="1:6" ht="20.399999999999999" customHeight="1" x14ac:dyDescent="0.2">
      <c r="A15" s="145" t="str">
        <f>'Tabulation of Bids'!A17</f>
        <v/>
      </c>
      <c r="B15" s="160" t="str">
        <f>'Tabulation of Bids'!B17</f>
        <v/>
      </c>
      <c r="C15" s="145" t="str">
        <f>'Tabulation of Bids'!C17</f>
        <v/>
      </c>
      <c r="D15" s="145">
        <f>'Tabulation of Bids'!D17</f>
        <v>0</v>
      </c>
      <c r="E15" s="146"/>
      <c r="F15" s="146">
        <f t="shared" si="0"/>
        <v>0</v>
      </c>
    </row>
    <row r="16" spans="1:6" ht="20.399999999999999" customHeight="1" x14ac:dyDescent="0.2">
      <c r="A16" s="145" t="str">
        <f>'Tabulation of Bids'!A18</f>
        <v/>
      </c>
      <c r="B16" s="160" t="str">
        <f>'Tabulation of Bids'!B18</f>
        <v/>
      </c>
      <c r="C16" s="145" t="str">
        <f>'Tabulation of Bids'!C18</f>
        <v/>
      </c>
      <c r="D16" s="145">
        <f>'Tabulation of Bids'!D18</f>
        <v>0</v>
      </c>
      <c r="E16" s="146"/>
      <c r="F16" s="146">
        <f t="shared" si="0"/>
        <v>0</v>
      </c>
    </row>
    <row r="17" spans="1:6" ht="20.399999999999999" customHeight="1" x14ac:dyDescent="0.2">
      <c r="A17" s="145" t="str">
        <f>'Tabulation of Bids'!A19</f>
        <v/>
      </c>
      <c r="B17" s="160" t="str">
        <f>'Tabulation of Bids'!B19</f>
        <v/>
      </c>
      <c r="C17" s="145" t="str">
        <f>'Tabulation of Bids'!C19</f>
        <v/>
      </c>
      <c r="D17" s="145">
        <f>'Tabulation of Bids'!D19</f>
        <v>0</v>
      </c>
      <c r="E17" s="146"/>
      <c r="F17" s="146">
        <f t="shared" si="0"/>
        <v>0</v>
      </c>
    </row>
    <row r="18" spans="1:6" ht="20.399999999999999" customHeight="1" x14ac:dyDescent="0.2">
      <c r="A18" s="145" t="str">
        <f>'Tabulation of Bids'!A20</f>
        <v/>
      </c>
      <c r="B18" s="160" t="str">
        <f>'Tabulation of Bids'!B20</f>
        <v/>
      </c>
      <c r="C18" s="145" t="str">
        <f>'Tabulation of Bids'!C20</f>
        <v/>
      </c>
      <c r="D18" s="145">
        <f>'Tabulation of Bids'!D20</f>
        <v>0</v>
      </c>
      <c r="E18" s="146"/>
      <c r="F18" s="146">
        <f t="shared" si="0"/>
        <v>0</v>
      </c>
    </row>
    <row r="19" spans="1:6" ht="20.399999999999999" customHeight="1" x14ac:dyDescent="0.2">
      <c r="A19" s="145" t="str">
        <f>'Tabulation of Bids'!A21</f>
        <v/>
      </c>
      <c r="B19" s="160" t="str">
        <f>'Tabulation of Bids'!B21</f>
        <v/>
      </c>
      <c r="C19" s="145" t="str">
        <f>'Tabulation of Bids'!C21</f>
        <v/>
      </c>
      <c r="D19" s="145">
        <f>'Tabulation of Bids'!D21</f>
        <v>0</v>
      </c>
      <c r="E19" s="146"/>
      <c r="F19" s="146">
        <f t="shared" si="0"/>
        <v>0</v>
      </c>
    </row>
    <row r="20" spans="1:6" ht="20.399999999999999" customHeight="1" x14ac:dyDescent="0.2">
      <c r="A20" s="145" t="str">
        <f>'Tabulation of Bids'!A22</f>
        <v/>
      </c>
      <c r="B20" s="160" t="str">
        <f>'Tabulation of Bids'!B22</f>
        <v/>
      </c>
      <c r="C20" s="145" t="str">
        <f>'Tabulation of Bids'!C22</f>
        <v/>
      </c>
      <c r="D20" s="145">
        <f>'Tabulation of Bids'!D22</f>
        <v>0</v>
      </c>
      <c r="E20" s="146"/>
      <c r="F20" s="146">
        <f t="shared" si="0"/>
        <v>0</v>
      </c>
    </row>
    <row r="21" spans="1:6" ht="20.399999999999999" customHeight="1" x14ac:dyDescent="0.2">
      <c r="A21" s="145" t="str">
        <f>'Tabulation of Bids'!A23</f>
        <v/>
      </c>
      <c r="B21" s="160" t="str">
        <f>'Tabulation of Bids'!B23</f>
        <v/>
      </c>
      <c r="C21" s="145" t="str">
        <f>'Tabulation of Bids'!C23</f>
        <v/>
      </c>
      <c r="D21" s="145">
        <f>'Tabulation of Bids'!D23</f>
        <v>0</v>
      </c>
      <c r="E21" s="146"/>
      <c r="F21" s="146">
        <f t="shared" si="0"/>
        <v>0</v>
      </c>
    </row>
    <row r="22" spans="1:6" ht="20.399999999999999" customHeight="1" x14ac:dyDescent="0.2">
      <c r="A22" s="145" t="str">
        <f>'Tabulation of Bids'!A24</f>
        <v/>
      </c>
      <c r="B22" s="160" t="str">
        <f>'Tabulation of Bids'!B24</f>
        <v/>
      </c>
      <c r="C22" s="145" t="str">
        <f>'Tabulation of Bids'!C24</f>
        <v/>
      </c>
      <c r="D22" s="145">
        <f>'Tabulation of Bids'!D24</f>
        <v>0</v>
      </c>
      <c r="E22" s="146"/>
      <c r="F22" s="146">
        <f t="shared" si="0"/>
        <v>0</v>
      </c>
    </row>
    <row r="23" spans="1:6" ht="20.399999999999999" customHeight="1" x14ac:dyDescent="0.2">
      <c r="A23" s="145" t="str">
        <f>'Tabulation of Bids'!A25</f>
        <v/>
      </c>
      <c r="B23" s="160" t="str">
        <f>'Tabulation of Bids'!B25</f>
        <v/>
      </c>
      <c r="C23" s="145" t="str">
        <f>'Tabulation of Bids'!C25</f>
        <v/>
      </c>
      <c r="D23" s="145">
        <f>'Tabulation of Bids'!D25</f>
        <v>0</v>
      </c>
      <c r="E23" s="146"/>
      <c r="F23" s="146">
        <f t="shared" si="0"/>
        <v>0</v>
      </c>
    </row>
    <row r="24" spans="1:6" ht="20.399999999999999" customHeight="1" x14ac:dyDescent="0.2">
      <c r="A24" s="145" t="str">
        <f>'Tabulation of Bids'!A26</f>
        <v/>
      </c>
      <c r="B24" s="160" t="str">
        <f>'Tabulation of Bids'!B26</f>
        <v/>
      </c>
      <c r="C24" s="145" t="str">
        <f>'Tabulation of Bids'!C26</f>
        <v/>
      </c>
      <c r="D24" s="145">
        <f>'Tabulation of Bids'!D26</f>
        <v>0</v>
      </c>
      <c r="E24" s="146"/>
      <c r="F24" s="146">
        <f t="shared" si="0"/>
        <v>0</v>
      </c>
    </row>
    <row r="25" spans="1:6" ht="20.399999999999999" customHeight="1" x14ac:dyDescent="0.2">
      <c r="A25" s="145" t="str">
        <f>'Tabulation of Bids'!A27</f>
        <v/>
      </c>
      <c r="B25" s="160" t="str">
        <f>'Tabulation of Bids'!B27</f>
        <v/>
      </c>
      <c r="C25" s="145" t="str">
        <f>'Tabulation of Bids'!C27</f>
        <v/>
      </c>
      <c r="D25" s="145">
        <f>'Tabulation of Bids'!D27</f>
        <v>0</v>
      </c>
      <c r="E25" s="146"/>
      <c r="F25" s="146">
        <f t="shared" si="0"/>
        <v>0</v>
      </c>
    </row>
    <row r="26" spans="1:6" ht="20.399999999999999" customHeight="1" x14ac:dyDescent="0.2">
      <c r="A26" s="145" t="str">
        <f>'Tabulation of Bids'!A28</f>
        <v/>
      </c>
      <c r="B26" s="160" t="str">
        <f>'Tabulation of Bids'!B28</f>
        <v/>
      </c>
      <c r="C26" s="145" t="str">
        <f>'Tabulation of Bids'!C28</f>
        <v/>
      </c>
      <c r="D26" s="145">
        <f>'Tabulation of Bids'!D28</f>
        <v>0</v>
      </c>
      <c r="E26" s="146"/>
      <c r="F26" s="146">
        <f t="shared" si="0"/>
        <v>0</v>
      </c>
    </row>
    <row r="27" spans="1:6" ht="20.399999999999999" customHeight="1" x14ac:dyDescent="0.2">
      <c r="A27" s="145" t="str">
        <f>'Tabulation of Bids'!A29</f>
        <v/>
      </c>
      <c r="B27" s="160" t="str">
        <f>'Tabulation of Bids'!B29</f>
        <v/>
      </c>
      <c r="C27" s="145" t="str">
        <f>'Tabulation of Bids'!C29</f>
        <v/>
      </c>
      <c r="D27" s="145">
        <f>'Tabulation of Bids'!D29</f>
        <v>0</v>
      </c>
      <c r="E27" s="146"/>
      <c r="F27" s="146">
        <f t="shared" si="0"/>
        <v>0</v>
      </c>
    </row>
    <row r="28" spans="1:6" ht="20.399999999999999" customHeight="1" thickBot="1" x14ac:dyDescent="0.25">
      <c r="A28" s="145" t="str">
        <f>'Tabulation of Bids'!A30</f>
        <v/>
      </c>
      <c r="B28" s="160" t="str">
        <f>'Tabulation of Bids'!B30</f>
        <v/>
      </c>
      <c r="C28" s="145" t="str">
        <f>'Tabulation of Bids'!C30</f>
        <v/>
      </c>
      <c r="D28" s="145">
        <f>'Tabulation of Bids'!D30</f>
        <v>0</v>
      </c>
      <c r="E28" s="146"/>
      <c r="F28" s="146">
        <f t="shared" si="0"/>
        <v>0</v>
      </c>
    </row>
    <row r="29" spans="1:6" s="195" customFormat="1" ht="10.199999999999999" customHeight="1" x14ac:dyDescent="0.2">
      <c r="A29" s="147"/>
      <c r="B29" s="157" t="s">
        <v>98</v>
      </c>
      <c r="C29" s="148" t="str">
        <f>IF(NOT(ISNUMBER(A31)),"Total","Sub")</f>
        <v>Total</v>
      </c>
      <c r="D29" s="241"/>
      <c r="E29" s="149" t="s">
        <v>8</v>
      </c>
      <c r="F29" s="150">
        <f>SUM(F5:F28)</f>
        <v>0</v>
      </c>
    </row>
    <row r="30" spans="1:6" s="195" customFormat="1" ht="10.199999999999999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399999999999999" customHeight="1" x14ac:dyDescent="0.2">
      <c r="A31" s="145" t="str">
        <f>'Tabulation of Bids'!A33</f>
        <v/>
      </c>
      <c r="B31" s="160" t="str">
        <f>'Tabulation of Bids'!B33</f>
        <v/>
      </c>
      <c r="C31" s="145" t="str">
        <f>'Tabulation of Bids'!C33</f>
        <v/>
      </c>
      <c r="D31" s="145">
        <f>'Tabulation of Bids'!D33</f>
        <v>0</v>
      </c>
      <c r="E31" s="146"/>
      <c r="F31" s="146">
        <f t="shared" ref="F31:F54" si="1">+D31*E31</f>
        <v>0</v>
      </c>
    </row>
    <row r="32" spans="1:6" s="195" customFormat="1" ht="20.399999999999999" customHeight="1" x14ac:dyDescent="0.2">
      <c r="A32" s="145" t="str">
        <f>'Tabulation of Bids'!A34</f>
        <v/>
      </c>
      <c r="B32" s="160" t="str">
        <f>'Tabulation of Bids'!B34</f>
        <v/>
      </c>
      <c r="C32" s="145" t="str">
        <f>'Tabulation of Bids'!C34</f>
        <v/>
      </c>
      <c r="D32" s="145">
        <f>'Tabulation of Bids'!D34</f>
        <v>0</v>
      </c>
      <c r="E32" s="146"/>
      <c r="F32" s="146">
        <f t="shared" si="1"/>
        <v>0</v>
      </c>
    </row>
    <row r="33" spans="1:6" s="195" customFormat="1" ht="20.399999999999999" customHeight="1" x14ac:dyDescent="0.2">
      <c r="A33" s="145" t="str">
        <f>'Tabulation of Bids'!A35</f>
        <v/>
      </c>
      <c r="B33" s="160" t="str">
        <f>'Tabulation of Bids'!B35</f>
        <v/>
      </c>
      <c r="C33" s="145" t="str">
        <f>'Tabulation of Bids'!C35</f>
        <v/>
      </c>
      <c r="D33" s="145">
        <f>'Tabulation of Bids'!D35</f>
        <v>0</v>
      </c>
      <c r="E33" s="146"/>
      <c r="F33" s="146">
        <f t="shared" si="1"/>
        <v>0</v>
      </c>
    </row>
    <row r="34" spans="1:6" s="195" customFormat="1" ht="20.399999999999999" customHeight="1" x14ac:dyDescent="0.2">
      <c r="A34" s="145" t="str">
        <f>'Tabulation of Bids'!A36</f>
        <v/>
      </c>
      <c r="B34" s="160" t="str">
        <f>'Tabulation of Bids'!B36</f>
        <v/>
      </c>
      <c r="C34" s="145" t="str">
        <f>'Tabulation of Bids'!C36</f>
        <v/>
      </c>
      <c r="D34" s="145">
        <f>'Tabulation of Bids'!D36</f>
        <v>0</v>
      </c>
      <c r="E34" s="146"/>
      <c r="F34" s="146">
        <f t="shared" si="1"/>
        <v>0</v>
      </c>
    </row>
    <row r="35" spans="1:6" s="195" customFormat="1" ht="20.399999999999999" customHeight="1" x14ac:dyDescent="0.2">
      <c r="A35" s="145" t="str">
        <f>'Tabulation of Bids'!A37</f>
        <v/>
      </c>
      <c r="B35" s="160" t="str">
        <f>'Tabulation of Bids'!B37</f>
        <v/>
      </c>
      <c r="C35" s="145" t="str">
        <f>'Tabulation of Bids'!C37</f>
        <v/>
      </c>
      <c r="D35" s="145">
        <f>'Tabulation of Bids'!D37</f>
        <v>0</v>
      </c>
      <c r="E35" s="146"/>
      <c r="F35" s="146">
        <f t="shared" si="1"/>
        <v>0</v>
      </c>
    </row>
    <row r="36" spans="1:6" s="195" customFormat="1" ht="20.399999999999999" customHeight="1" x14ac:dyDescent="0.2">
      <c r="A36" s="145" t="str">
        <f>'Tabulation of Bids'!A38</f>
        <v/>
      </c>
      <c r="B36" s="160" t="str">
        <f>'Tabulation of Bids'!B38</f>
        <v/>
      </c>
      <c r="C36" s="145" t="str">
        <f>'Tabulation of Bids'!C38</f>
        <v/>
      </c>
      <c r="D36" s="145">
        <f>'Tabulation of Bids'!D38</f>
        <v>0</v>
      </c>
      <c r="E36" s="146"/>
      <c r="F36" s="146">
        <f t="shared" si="1"/>
        <v>0</v>
      </c>
    </row>
    <row r="37" spans="1:6" s="195" customFormat="1" ht="20.399999999999999" customHeight="1" x14ac:dyDescent="0.2">
      <c r="A37" s="145" t="str">
        <f>'Tabulation of Bids'!A39</f>
        <v/>
      </c>
      <c r="B37" s="160" t="str">
        <f>'Tabulation of Bids'!B39</f>
        <v/>
      </c>
      <c r="C37" s="145" t="str">
        <f>'Tabulation of Bids'!C39</f>
        <v/>
      </c>
      <c r="D37" s="145">
        <f>'Tabulation of Bids'!D39</f>
        <v>0</v>
      </c>
      <c r="E37" s="146"/>
      <c r="F37" s="146">
        <f t="shared" si="1"/>
        <v>0</v>
      </c>
    </row>
    <row r="38" spans="1:6" s="195" customFormat="1" ht="20.399999999999999" customHeight="1" x14ac:dyDescent="0.2">
      <c r="A38" s="145" t="str">
        <f>'Tabulation of Bids'!A40</f>
        <v/>
      </c>
      <c r="B38" s="160" t="str">
        <f>'Tabulation of Bids'!B40</f>
        <v/>
      </c>
      <c r="C38" s="145" t="str">
        <f>'Tabulation of Bids'!C40</f>
        <v/>
      </c>
      <c r="D38" s="145">
        <f>'Tabulation of Bids'!D40</f>
        <v>0</v>
      </c>
      <c r="E38" s="146"/>
      <c r="F38" s="146">
        <f t="shared" si="1"/>
        <v>0</v>
      </c>
    </row>
    <row r="39" spans="1:6" s="195" customFormat="1" ht="20.399999999999999" customHeight="1" x14ac:dyDescent="0.2">
      <c r="A39" s="145" t="str">
        <f>'Tabulation of Bids'!A41</f>
        <v/>
      </c>
      <c r="B39" s="160" t="str">
        <f>'Tabulation of Bids'!B41</f>
        <v/>
      </c>
      <c r="C39" s="145" t="str">
        <f>'Tabulation of Bids'!C41</f>
        <v/>
      </c>
      <c r="D39" s="145">
        <f>'Tabulation of Bids'!D41</f>
        <v>0</v>
      </c>
      <c r="E39" s="146"/>
      <c r="F39" s="146">
        <f t="shared" si="1"/>
        <v>0</v>
      </c>
    </row>
    <row r="40" spans="1:6" s="195" customFormat="1" ht="20.399999999999999" customHeight="1" x14ac:dyDescent="0.2">
      <c r="A40" s="145" t="str">
        <f>'Tabulation of Bids'!A42</f>
        <v/>
      </c>
      <c r="B40" s="160" t="str">
        <f>'Tabulation of Bids'!B42</f>
        <v/>
      </c>
      <c r="C40" s="145" t="str">
        <f>'Tabulation of Bids'!C42</f>
        <v/>
      </c>
      <c r="D40" s="145">
        <f>'Tabulation of Bids'!D42</f>
        <v>0</v>
      </c>
      <c r="E40" s="146"/>
      <c r="F40" s="146">
        <f t="shared" si="1"/>
        <v>0</v>
      </c>
    </row>
    <row r="41" spans="1:6" ht="20.399999999999999" customHeight="1" x14ac:dyDescent="0.2">
      <c r="A41" s="145" t="str">
        <f>'Tabulation of Bids'!A43</f>
        <v/>
      </c>
      <c r="B41" s="160" t="str">
        <f>'Tabulation of Bids'!B43</f>
        <v/>
      </c>
      <c r="C41" s="145" t="str">
        <f>'Tabulation of Bids'!C43</f>
        <v/>
      </c>
      <c r="D41" s="145">
        <f>'Tabulation of Bids'!D43</f>
        <v>0</v>
      </c>
      <c r="E41" s="146"/>
      <c r="F41" s="146">
        <f t="shared" si="1"/>
        <v>0</v>
      </c>
    </row>
    <row r="42" spans="1:6" ht="20.399999999999999" customHeight="1" x14ac:dyDescent="0.2">
      <c r="A42" s="145" t="str">
        <f>'Tabulation of Bids'!A44</f>
        <v/>
      </c>
      <c r="B42" s="160" t="str">
        <f>'Tabulation of Bids'!B44</f>
        <v/>
      </c>
      <c r="C42" s="145" t="str">
        <f>'Tabulation of Bids'!C44</f>
        <v/>
      </c>
      <c r="D42" s="145">
        <f>'Tabulation of Bids'!D44</f>
        <v>0</v>
      </c>
      <c r="E42" s="146"/>
      <c r="F42" s="146">
        <f t="shared" si="1"/>
        <v>0</v>
      </c>
    </row>
    <row r="43" spans="1:6" ht="20.399999999999999" customHeight="1" x14ac:dyDescent="0.2">
      <c r="A43" s="145" t="str">
        <f>'Tabulation of Bids'!A45</f>
        <v/>
      </c>
      <c r="B43" s="160" t="str">
        <f>'Tabulation of Bids'!B45</f>
        <v/>
      </c>
      <c r="C43" s="145" t="str">
        <f>'Tabulation of Bids'!C45</f>
        <v/>
      </c>
      <c r="D43" s="145">
        <f>'Tabulation of Bids'!D45</f>
        <v>0</v>
      </c>
      <c r="E43" s="146"/>
      <c r="F43" s="146">
        <f t="shared" si="1"/>
        <v>0</v>
      </c>
    </row>
    <row r="44" spans="1:6" ht="20.399999999999999" customHeight="1" x14ac:dyDescent="0.2">
      <c r="A44" s="145" t="str">
        <f>'Tabulation of Bids'!A46</f>
        <v/>
      </c>
      <c r="B44" s="160" t="str">
        <f>'Tabulation of Bids'!B46</f>
        <v/>
      </c>
      <c r="C44" s="145" t="str">
        <f>'Tabulation of Bids'!C46</f>
        <v/>
      </c>
      <c r="D44" s="145">
        <f>'Tabulation of Bids'!D46</f>
        <v>0</v>
      </c>
      <c r="E44" s="146"/>
      <c r="F44" s="146">
        <f t="shared" si="1"/>
        <v>0</v>
      </c>
    </row>
    <row r="45" spans="1:6" ht="20.399999999999999" customHeight="1" x14ac:dyDescent="0.2">
      <c r="A45" s="145" t="str">
        <f>'Tabulation of Bids'!A47</f>
        <v/>
      </c>
      <c r="B45" s="160" t="str">
        <f>'Tabulation of Bids'!B47</f>
        <v/>
      </c>
      <c r="C45" s="145" t="str">
        <f>'Tabulation of Bids'!C47</f>
        <v/>
      </c>
      <c r="D45" s="145">
        <f>'Tabulation of Bids'!D47</f>
        <v>0</v>
      </c>
      <c r="E45" s="146"/>
      <c r="F45" s="146">
        <f t="shared" si="1"/>
        <v>0</v>
      </c>
    </row>
    <row r="46" spans="1:6" ht="20.399999999999999" customHeight="1" x14ac:dyDescent="0.2">
      <c r="A46" s="145" t="str">
        <f>'Tabulation of Bids'!A48</f>
        <v/>
      </c>
      <c r="B46" s="160" t="str">
        <f>'Tabulation of Bids'!B48</f>
        <v/>
      </c>
      <c r="C46" s="145" t="str">
        <f>'Tabulation of Bids'!C48</f>
        <v/>
      </c>
      <c r="D46" s="145">
        <f>'Tabulation of Bids'!D48</f>
        <v>0</v>
      </c>
      <c r="E46" s="146"/>
      <c r="F46" s="146">
        <f t="shared" si="1"/>
        <v>0</v>
      </c>
    </row>
    <row r="47" spans="1:6" ht="20.399999999999999" customHeight="1" x14ac:dyDescent="0.2">
      <c r="A47" s="145" t="str">
        <f>'Tabulation of Bids'!A49</f>
        <v/>
      </c>
      <c r="B47" s="160" t="str">
        <f>'Tabulation of Bids'!B49</f>
        <v/>
      </c>
      <c r="C47" s="145" t="str">
        <f>'Tabulation of Bids'!C49</f>
        <v/>
      </c>
      <c r="D47" s="145">
        <f>'Tabulation of Bids'!D49</f>
        <v>0</v>
      </c>
      <c r="E47" s="146"/>
      <c r="F47" s="146">
        <f t="shared" si="1"/>
        <v>0</v>
      </c>
    </row>
    <row r="48" spans="1:6" ht="20.399999999999999" customHeight="1" x14ac:dyDescent="0.2">
      <c r="A48" s="145" t="str">
        <f>'Tabulation of Bids'!A50</f>
        <v/>
      </c>
      <c r="B48" s="160" t="str">
        <f>'Tabulation of Bids'!B50</f>
        <v/>
      </c>
      <c r="C48" s="145" t="str">
        <f>'Tabulation of Bids'!C50</f>
        <v/>
      </c>
      <c r="D48" s="145">
        <f>'Tabulation of Bids'!D50</f>
        <v>0</v>
      </c>
      <c r="E48" s="146"/>
      <c r="F48" s="146">
        <f t="shared" si="1"/>
        <v>0</v>
      </c>
    </row>
    <row r="49" spans="1:6" ht="20.399999999999999" customHeight="1" x14ac:dyDescent="0.2">
      <c r="A49" s="145" t="str">
        <f>'Tabulation of Bids'!A51</f>
        <v/>
      </c>
      <c r="B49" s="160" t="str">
        <f>'Tabulation of Bids'!B51</f>
        <v/>
      </c>
      <c r="C49" s="145" t="str">
        <f>'Tabulation of Bids'!C51</f>
        <v/>
      </c>
      <c r="D49" s="145">
        <f>'Tabulation of Bids'!D51</f>
        <v>0</v>
      </c>
      <c r="E49" s="146"/>
      <c r="F49" s="146">
        <f t="shared" si="1"/>
        <v>0</v>
      </c>
    </row>
    <row r="50" spans="1:6" ht="20.399999999999999" customHeight="1" x14ac:dyDescent="0.2">
      <c r="A50" s="145" t="str">
        <f>'Tabulation of Bids'!A52</f>
        <v/>
      </c>
      <c r="B50" s="160" t="str">
        <f>'Tabulation of Bids'!B52</f>
        <v/>
      </c>
      <c r="C50" s="145" t="str">
        <f>'Tabulation of Bids'!C52</f>
        <v/>
      </c>
      <c r="D50" s="145">
        <f>'Tabulation of Bids'!D52</f>
        <v>0</v>
      </c>
      <c r="E50" s="146"/>
      <c r="F50" s="146">
        <f t="shared" si="1"/>
        <v>0</v>
      </c>
    </row>
    <row r="51" spans="1:6" ht="20.399999999999999" customHeight="1" x14ac:dyDescent="0.2">
      <c r="A51" s="145" t="str">
        <f>'Tabulation of Bids'!A53</f>
        <v/>
      </c>
      <c r="B51" s="160" t="str">
        <f>'Tabulation of Bids'!B53</f>
        <v/>
      </c>
      <c r="C51" s="145" t="str">
        <f>'Tabulation of Bids'!C53</f>
        <v/>
      </c>
      <c r="D51" s="145">
        <f>'Tabulation of Bids'!D53</f>
        <v>0</v>
      </c>
      <c r="E51" s="146"/>
      <c r="F51" s="146">
        <f t="shared" si="1"/>
        <v>0</v>
      </c>
    </row>
    <row r="52" spans="1:6" ht="20.399999999999999" customHeight="1" x14ac:dyDescent="0.2">
      <c r="A52" s="145" t="str">
        <f>'Tabulation of Bids'!A54</f>
        <v/>
      </c>
      <c r="B52" s="160" t="str">
        <f>'Tabulation of Bids'!B54</f>
        <v/>
      </c>
      <c r="C52" s="145" t="str">
        <f>'Tabulation of Bids'!C54</f>
        <v/>
      </c>
      <c r="D52" s="145">
        <f>'Tabulation of Bids'!D54</f>
        <v>0</v>
      </c>
      <c r="E52" s="146"/>
      <c r="F52" s="146">
        <f t="shared" si="1"/>
        <v>0</v>
      </c>
    </row>
    <row r="53" spans="1:6" ht="20.399999999999999" customHeight="1" x14ac:dyDescent="0.2">
      <c r="A53" s="145" t="str">
        <f>'Tabulation of Bids'!A55</f>
        <v/>
      </c>
      <c r="B53" s="160" t="str">
        <f>'Tabulation of Bids'!B55</f>
        <v/>
      </c>
      <c r="C53" s="145" t="str">
        <f>'Tabulation of Bids'!C55</f>
        <v/>
      </c>
      <c r="D53" s="145">
        <f>'Tabulation of Bids'!D55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Bids'!A56</f>
        <v/>
      </c>
      <c r="B54" s="160" t="str">
        <f>'Tabulation of Bids'!B56</f>
        <v/>
      </c>
      <c r="C54" s="145" t="str">
        <f>'Tabulation of Bids'!C56</f>
        <v/>
      </c>
      <c r="D54" s="145">
        <f>'Tabulation of Bids'!D56</f>
        <v>0</v>
      </c>
      <c r="E54" s="146"/>
      <c r="F54" s="146">
        <f t="shared" si="1"/>
        <v>0</v>
      </c>
    </row>
    <row r="55" spans="1:6" s="195" customFormat="1" ht="10.199999999999999" customHeight="1" x14ac:dyDescent="0.2">
      <c r="A55" s="147"/>
      <c r="B55" s="157" t="s">
        <v>10</v>
      </c>
      <c r="C55" s="148" t="str">
        <f>IF(NOT(ISNUMBER(A57)),"Total","Sub")</f>
        <v>Total</v>
      </c>
      <c r="D55" s="241"/>
      <c r="E55" s="149" t="s">
        <v>8</v>
      </c>
      <c r="F55" s="150">
        <f>SUM(F31:F54)+F29</f>
        <v>0</v>
      </c>
    </row>
    <row r="56" spans="1:6" s="195" customFormat="1" ht="10.199999999999999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Bids'!A59</f>
        <v/>
      </c>
      <c r="B57" s="160" t="str">
        <f>'Tabulation of Bids'!B59</f>
        <v/>
      </c>
      <c r="C57" s="145" t="str">
        <f>'Tabulation of Bids'!C59</f>
        <v/>
      </c>
      <c r="D57" s="145">
        <f>'Tabulation of Bids'!D59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Bids'!A60</f>
        <v/>
      </c>
      <c r="B58" s="160" t="str">
        <f>'Tabulation of Bids'!B60</f>
        <v/>
      </c>
      <c r="C58" s="145" t="str">
        <f>'Tabulation of Bids'!C60</f>
        <v/>
      </c>
      <c r="D58" s="145">
        <f>'Tabulation of Bids'!D60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Bids'!A61</f>
        <v/>
      </c>
      <c r="B59" s="160" t="str">
        <f>'Tabulation of Bids'!B61</f>
        <v/>
      </c>
      <c r="C59" s="145" t="str">
        <f>'Tabulation of Bids'!C61</f>
        <v/>
      </c>
      <c r="D59" s="145">
        <f>'Tabulation of Bids'!D61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Bids'!A62</f>
        <v/>
      </c>
      <c r="B60" s="160" t="str">
        <f>'Tabulation of Bids'!B62</f>
        <v/>
      </c>
      <c r="C60" s="145" t="str">
        <f>'Tabulation of Bids'!C62</f>
        <v/>
      </c>
      <c r="D60" s="145">
        <f>'Tabulation of Bids'!D62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Bids'!A63</f>
        <v/>
      </c>
      <c r="B61" s="160" t="str">
        <f>'Tabulation of Bids'!B63</f>
        <v/>
      </c>
      <c r="C61" s="145" t="str">
        <f>'Tabulation of Bids'!C63</f>
        <v/>
      </c>
      <c r="D61" s="145">
        <f>'Tabulation of Bids'!D63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Bids'!A64</f>
        <v/>
      </c>
      <c r="B62" s="160" t="str">
        <f>'Tabulation of Bids'!B64</f>
        <v/>
      </c>
      <c r="C62" s="145" t="str">
        <f>'Tabulation of Bids'!C64</f>
        <v/>
      </c>
      <c r="D62" s="145">
        <f>'Tabulation of Bids'!D64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Bids'!A65</f>
        <v/>
      </c>
      <c r="B63" s="160" t="str">
        <f>'Tabulation of Bids'!B65</f>
        <v/>
      </c>
      <c r="C63" s="145" t="str">
        <f>'Tabulation of Bids'!C65</f>
        <v/>
      </c>
      <c r="D63" s="145">
        <f>'Tabulation of Bids'!D65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Bids'!A66</f>
        <v/>
      </c>
      <c r="B64" s="160" t="str">
        <f>'Tabulation of Bids'!B66</f>
        <v/>
      </c>
      <c r="C64" s="145" t="str">
        <f>'Tabulation of Bids'!C66</f>
        <v/>
      </c>
      <c r="D64" s="145">
        <f>'Tabulation of Bids'!D66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Bids'!A67</f>
        <v/>
      </c>
      <c r="B65" s="160" t="str">
        <f>'Tabulation of Bids'!B67</f>
        <v/>
      </c>
      <c r="C65" s="145" t="str">
        <f>'Tabulation of Bids'!C67</f>
        <v/>
      </c>
      <c r="D65" s="145">
        <f>'Tabulation of Bids'!D67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Bids'!A68</f>
        <v/>
      </c>
      <c r="B66" s="160" t="str">
        <f>'Tabulation of Bids'!B68</f>
        <v/>
      </c>
      <c r="C66" s="145" t="str">
        <f>'Tabulation of Bids'!C68</f>
        <v/>
      </c>
      <c r="D66" s="145">
        <f>'Tabulation of Bids'!D68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Bids'!A69</f>
        <v/>
      </c>
      <c r="B67" s="160" t="str">
        <f>'Tabulation of Bids'!B69</f>
        <v/>
      </c>
      <c r="C67" s="145" t="str">
        <f>'Tabulation of Bids'!C69</f>
        <v/>
      </c>
      <c r="D67" s="145">
        <f>'Tabulation of Bids'!D69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Bids'!A70</f>
        <v/>
      </c>
      <c r="B68" s="160" t="str">
        <f>'Tabulation of Bids'!B70</f>
        <v/>
      </c>
      <c r="C68" s="145" t="str">
        <f>'Tabulation of Bids'!C70</f>
        <v/>
      </c>
      <c r="D68" s="145">
        <f>'Tabulation of Bids'!D70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Bids'!A71</f>
        <v/>
      </c>
      <c r="B69" s="160" t="str">
        <f>'Tabulation of Bids'!B71</f>
        <v/>
      </c>
      <c r="C69" s="145" t="str">
        <f>'Tabulation of Bids'!C71</f>
        <v/>
      </c>
      <c r="D69" s="145">
        <f>'Tabulation of Bids'!D71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Bids'!A72</f>
        <v/>
      </c>
      <c r="B70" s="160" t="str">
        <f>'Tabulation of Bids'!B72</f>
        <v/>
      </c>
      <c r="C70" s="145" t="str">
        <f>'Tabulation of Bids'!C72</f>
        <v/>
      </c>
      <c r="D70" s="145">
        <f>'Tabulation of Bids'!D72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Bids'!A73</f>
        <v/>
      </c>
      <c r="B71" s="160" t="str">
        <f>'Tabulation of Bids'!B73</f>
        <v/>
      </c>
      <c r="C71" s="145" t="str">
        <f>'Tabulation of Bids'!C73</f>
        <v/>
      </c>
      <c r="D71" s="145">
        <f>'Tabulation of Bids'!D73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Bids'!A74</f>
        <v/>
      </c>
      <c r="B72" s="160" t="str">
        <f>'Tabulation of Bids'!B74</f>
        <v/>
      </c>
      <c r="C72" s="145" t="str">
        <f>'Tabulation of Bids'!C74</f>
        <v/>
      </c>
      <c r="D72" s="145">
        <f>'Tabulation of Bids'!D74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Bids'!A75</f>
        <v/>
      </c>
      <c r="B73" s="160" t="str">
        <f>'Tabulation of Bids'!B75</f>
        <v/>
      </c>
      <c r="C73" s="145" t="str">
        <f>'Tabulation of Bids'!C75</f>
        <v/>
      </c>
      <c r="D73" s="145">
        <f>'Tabulation of Bids'!D75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Bids'!A76</f>
        <v/>
      </c>
      <c r="B74" s="160" t="str">
        <f>'Tabulation of Bids'!B76</f>
        <v/>
      </c>
      <c r="C74" s="145" t="str">
        <f>'Tabulation of Bids'!C76</f>
        <v/>
      </c>
      <c r="D74" s="145">
        <f>'Tabulation of Bids'!D76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Bids'!A77</f>
        <v/>
      </c>
      <c r="B75" s="160" t="str">
        <f>'Tabulation of Bids'!B77</f>
        <v/>
      </c>
      <c r="C75" s="145" t="str">
        <f>'Tabulation of Bids'!C77</f>
        <v/>
      </c>
      <c r="D75" s="145">
        <f>'Tabulation of Bids'!D77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Bids'!A78</f>
        <v/>
      </c>
      <c r="B76" s="160" t="str">
        <f>'Tabulation of Bids'!B78</f>
        <v/>
      </c>
      <c r="C76" s="145" t="str">
        <f>'Tabulation of Bids'!C78</f>
        <v/>
      </c>
      <c r="D76" s="145">
        <f>'Tabulation of Bids'!D78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Bids'!A79</f>
        <v/>
      </c>
      <c r="B77" s="160" t="str">
        <f>'Tabulation of Bids'!B79</f>
        <v/>
      </c>
      <c r="C77" s="145" t="str">
        <f>'Tabulation of Bids'!C79</f>
        <v/>
      </c>
      <c r="D77" s="145">
        <f>'Tabulation of Bids'!D79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Bids'!A80</f>
        <v/>
      </c>
      <c r="B78" s="160" t="str">
        <f>'Tabulation of Bids'!B80</f>
        <v/>
      </c>
      <c r="C78" s="145" t="str">
        <f>'Tabulation of Bids'!C80</f>
        <v/>
      </c>
      <c r="D78" s="145">
        <f>'Tabulation of Bids'!D80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Bids'!A81</f>
        <v/>
      </c>
      <c r="B79" s="160" t="str">
        <f>'Tabulation of Bids'!B81</f>
        <v/>
      </c>
      <c r="C79" s="145" t="str">
        <f>'Tabulation of Bids'!C81</f>
        <v/>
      </c>
      <c r="D79" s="145">
        <f>'Tabulation of Bids'!D81</f>
        <v>0</v>
      </c>
      <c r="E79" s="146"/>
      <c r="F79" s="146">
        <f t="shared" si="2"/>
        <v>0</v>
      </c>
    </row>
    <row r="80" spans="1:6" ht="20.25" customHeight="1" thickBot="1" x14ac:dyDescent="0.25">
      <c r="A80" s="199" t="str">
        <f>'Tabulation of Bids'!A82</f>
        <v/>
      </c>
      <c r="B80" s="200" t="str">
        <f>'Tabulation of Bids'!B82</f>
        <v/>
      </c>
      <c r="C80" s="199" t="str">
        <f>'Tabulation of Bids'!C82</f>
        <v/>
      </c>
      <c r="D80" s="199">
        <f>'Tabulation of Bids'!D82</f>
        <v>0</v>
      </c>
      <c r="E80" s="201"/>
      <c r="F80" s="201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1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2" t="str">
        <f>'Tabulation of Bids'!A85</f>
        <v/>
      </c>
      <c r="B83" s="203" t="str">
        <f>'Tabulation of Bids'!B85</f>
        <v/>
      </c>
      <c r="C83" s="145" t="str">
        <f>'Tabulation of Bids'!C85</f>
        <v/>
      </c>
      <c r="D83" s="202">
        <f>'Tabulation of Bids'!D85</f>
        <v>0</v>
      </c>
      <c r="E83" s="204"/>
      <c r="F83" s="204">
        <f t="shared" si="2"/>
        <v>0</v>
      </c>
    </row>
    <row r="84" spans="1:6" ht="20.25" customHeight="1" x14ac:dyDescent="0.2">
      <c r="A84" s="145" t="str">
        <f>'Tabulation of Bids'!A86</f>
        <v/>
      </c>
      <c r="B84" s="160" t="str">
        <f>'Tabulation of Bids'!B86</f>
        <v/>
      </c>
      <c r="C84" s="145" t="str">
        <f>'Tabulation of Bids'!C86</f>
        <v/>
      </c>
      <c r="D84" s="145">
        <f>'Tabulation of Bids'!D86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Bids'!A87</f>
        <v/>
      </c>
      <c r="B85" s="160" t="str">
        <f>'Tabulation of Bids'!B87</f>
        <v/>
      </c>
      <c r="C85" s="145" t="str">
        <f>'Tabulation of Bids'!C87</f>
        <v/>
      </c>
      <c r="D85" s="145">
        <f>'Tabulation of Bids'!D87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Bids'!A88</f>
        <v/>
      </c>
      <c r="B86" s="160" t="str">
        <f>'Tabulation of Bids'!B88</f>
        <v/>
      </c>
      <c r="C86" s="145" t="str">
        <f>'Tabulation of Bids'!C88</f>
        <v/>
      </c>
      <c r="D86" s="145">
        <f>'Tabulation of Bids'!D88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Bids'!A89</f>
        <v/>
      </c>
      <c r="B87" s="160" t="str">
        <f>'Tabulation of Bids'!B89</f>
        <v/>
      </c>
      <c r="C87" s="145" t="str">
        <f>'Tabulation of Bids'!C89</f>
        <v/>
      </c>
      <c r="D87" s="145">
        <f>'Tabulation of Bids'!D89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Bids'!A90</f>
        <v/>
      </c>
      <c r="B88" s="160" t="str">
        <f>'Tabulation of Bids'!B90</f>
        <v/>
      </c>
      <c r="C88" s="145" t="str">
        <f>'Tabulation of Bids'!C90</f>
        <v/>
      </c>
      <c r="D88" s="145">
        <f>'Tabulation of Bids'!D90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Bids'!A91</f>
        <v/>
      </c>
      <c r="B89" s="160" t="str">
        <f>'Tabulation of Bids'!B91</f>
        <v/>
      </c>
      <c r="C89" s="145" t="str">
        <f>'Tabulation of Bids'!C91</f>
        <v/>
      </c>
      <c r="D89" s="145">
        <f>'Tabulation of Bids'!D91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Bids'!A92</f>
        <v/>
      </c>
      <c r="B90" s="160" t="str">
        <f>'Tabulation of Bids'!B92</f>
        <v/>
      </c>
      <c r="C90" s="145" t="str">
        <f>'Tabulation of Bids'!C92</f>
        <v/>
      </c>
      <c r="D90" s="145">
        <f>'Tabulation of Bids'!D92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Bids'!A93</f>
        <v/>
      </c>
      <c r="B91" s="160" t="str">
        <f>'Tabulation of Bids'!B93</f>
        <v/>
      </c>
      <c r="C91" s="145" t="str">
        <f>'Tabulation of Bids'!C93</f>
        <v/>
      </c>
      <c r="D91" s="145">
        <f>'Tabulation of Bids'!D93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Bids'!A94</f>
        <v/>
      </c>
      <c r="B92" s="160" t="str">
        <f>'Tabulation of Bids'!B94</f>
        <v/>
      </c>
      <c r="C92" s="145" t="str">
        <f>'Tabulation of Bids'!C94</f>
        <v/>
      </c>
      <c r="D92" s="145">
        <f>'Tabulation of Bids'!D94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Bids'!A95</f>
        <v/>
      </c>
      <c r="B93" s="160" t="str">
        <f>'Tabulation of Bids'!B95</f>
        <v/>
      </c>
      <c r="C93" s="145" t="str">
        <f>'Tabulation of Bids'!C95</f>
        <v/>
      </c>
      <c r="D93" s="145">
        <f>'Tabulation of Bids'!D95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Bids'!A96</f>
        <v/>
      </c>
      <c r="B94" s="160" t="str">
        <f>'Tabulation of Bids'!B96</f>
        <v/>
      </c>
      <c r="C94" s="145" t="str">
        <f>'Tabulation of Bids'!C96</f>
        <v/>
      </c>
      <c r="D94" s="145">
        <f>'Tabulation of Bids'!D96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Bids'!A97</f>
        <v/>
      </c>
      <c r="B95" s="160" t="str">
        <f>'Tabulation of Bids'!B97</f>
        <v/>
      </c>
      <c r="C95" s="145" t="str">
        <f>'Tabulation of Bids'!C97</f>
        <v/>
      </c>
      <c r="D95" s="145">
        <f>'Tabulation of Bids'!D97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Bids'!A98</f>
        <v/>
      </c>
      <c r="B96" s="160" t="str">
        <f>'Tabulation of Bids'!B98</f>
        <v/>
      </c>
      <c r="C96" s="145" t="str">
        <f>'Tabulation of Bids'!C98</f>
        <v/>
      </c>
      <c r="D96" s="145">
        <f>'Tabulation of Bids'!D98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Bids'!A99</f>
        <v/>
      </c>
      <c r="B97" s="160" t="str">
        <f>'Tabulation of Bids'!B99</f>
        <v/>
      </c>
      <c r="C97" s="145" t="str">
        <f>'Tabulation of Bids'!C99</f>
        <v/>
      </c>
      <c r="D97" s="145">
        <f>'Tabulation of Bids'!D99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Bids'!A100</f>
        <v/>
      </c>
      <c r="B98" s="160" t="str">
        <f>'Tabulation of Bids'!B100</f>
        <v/>
      </c>
      <c r="C98" s="145" t="str">
        <f>'Tabulation of Bids'!C100</f>
        <v/>
      </c>
      <c r="D98" s="145">
        <f>'Tabulation of Bids'!D100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Bids'!A101</f>
        <v/>
      </c>
      <c r="B99" s="160" t="str">
        <f>'Tabulation of Bids'!B101</f>
        <v/>
      </c>
      <c r="C99" s="145" t="str">
        <f>'Tabulation of Bids'!C101</f>
        <v/>
      </c>
      <c r="D99" s="145">
        <f>'Tabulation of Bids'!D101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Bids'!A102</f>
        <v/>
      </c>
      <c r="B100" s="160" t="str">
        <f>'Tabulation of Bids'!B102</f>
        <v/>
      </c>
      <c r="C100" s="145" t="str">
        <f>'Tabulation of Bids'!C102</f>
        <v/>
      </c>
      <c r="D100" s="145">
        <f>'Tabulation of Bids'!D102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Bids'!A103</f>
        <v/>
      </c>
      <c r="B101" s="160" t="str">
        <f>'Tabulation of Bids'!B103</f>
        <v/>
      </c>
      <c r="C101" s="145" t="str">
        <f>'Tabulation of Bids'!C103</f>
        <v/>
      </c>
      <c r="D101" s="145">
        <f>'Tabulation of Bids'!D103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Bids'!A104</f>
        <v/>
      </c>
      <c r="B102" s="160" t="str">
        <f>'Tabulation of Bids'!B104</f>
        <v/>
      </c>
      <c r="C102" s="145" t="str">
        <f>'Tabulation of Bids'!C104</f>
        <v/>
      </c>
      <c r="D102" s="145">
        <f>'Tabulation of Bids'!D104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Bids'!A105</f>
        <v/>
      </c>
      <c r="B103" s="160" t="str">
        <f>'Tabulation of Bids'!B105</f>
        <v/>
      </c>
      <c r="C103" s="145" t="str">
        <f>'Tabulation of Bids'!C105</f>
        <v/>
      </c>
      <c r="D103" s="145">
        <f>'Tabulation of Bids'!D105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Bids'!A106</f>
        <v/>
      </c>
      <c r="B104" s="160" t="str">
        <f>'Tabulation of Bids'!B106</f>
        <v/>
      </c>
      <c r="C104" s="145" t="str">
        <f>'Tabulation of Bids'!C106</f>
        <v/>
      </c>
      <c r="D104" s="145">
        <f>'Tabulation of Bids'!D106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Bids'!A107</f>
        <v/>
      </c>
      <c r="B105" s="160" t="str">
        <f>'Tabulation of Bids'!B107</f>
        <v/>
      </c>
      <c r="C105" s="145" t="str">
        <f>'Tabulation of Bids'!C107</f>
        <v/>
      </c>
      <c r="D105" s="145">
        <f>'Tabulation of Bids'!D107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Bids'!A108</f>
        <v/>
      </c>
      <c r="B106" s="160" t="str">
        <f>'Tabulation of Bids'!B108</f>
        <v/>
      </c>
      <c r="C106" s="145" t="str">
        <f>'Tabulation of Bids'!C108</f>
        <v/>
      </c>
      <c r="D106" s="145">
        <f>'Tabulation of Bids'!D108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1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45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30"/>
    </row>
    <row r="2" spans="1:6" s="98" customFormat="1" ht="15.75" customHeight="1" x14ac:dyDescent="0.25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5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372" t="str">
        <f>'Tabulation of Bids'!$A$3</f>
        <v>Auburn Street CCDD Site - Closure 2021</v>
      </c>
      <c r="E4" s="372"/>
      <c r="F4" s="373"/>
    </row>
    <row r="5" spans="1:6" s="101" customFormat="1" ht="12" customHeight="1" x14ac:dyDescent="0.2">
      <c r="A5" s="331" t="s">
        <v>18</v>
      </c>
      <c r="B5" s="331"/>
      <c r="C5" s="331"/>
      <c r="D5" s="331"/>
      <c r="E5" s="331"/>
      <c r="F5" s="332"/>
    </row>
    <row r="6" spans="1:6" s="101" customFormat="1" ht="12" customHeight="1" x14ac:dyDescent="0.2">
      <c r="A6" s="171"/>
      <c r="B6" s="108"/>
      <c r="C6" s="108"/>
      <c r="D6" s="108"/>
      <c r="E6" s="108"/>
      <c r="F6" s="333"/>
    </row>
    <row r="7" spans="1:6" s="101" customFormat="1" ht="12" customHeight="1" x14ac:dyDescent="0.2">
      <c r="A7" s="171"/>
      <c r="B7" s="108"/>
      <c r="C7" s="108"/>
      <c r="D7" s="108"/>
      <c r="E7" s="108"/>
      <c r="F7" s="333"/>
    </row>
    <row r="8" spans="1:6" s="101" customFormat="1" ht="12" customHeight="1" x14ac:dyDescent="0.2">
      <c r="A8" s="171"/>
      <c r="B8" s="108"/>
      <c r="C8" s="108"/>
      <c r="D8" s="108"/>
      <c r="E8" s="108"/>
      <c r="F8" s="333"/>
    </row>
    <row r="9" spans="1:6" s="101" customFormat="1" ht="12" customHeight="1" x14ac:dyDescent="0.2">
      <c r="A9" s="171"/>
      <c r="B9" s="108"/>
      <c r="C9" s="108"/>
      <c r="D9" s="108"/>
      <c r="E9" s="108"/>
      <c r="F9" s="333"/>
    </row>
    <row r="10" spans="1:6" s="101" customFormat="1" ht="12" customHeight="1" x14ac:dyDescent="0.2">
      <c r="A10" s="334" t="s">
        <v>19</v>
      </c>
      <c r="B10" s="331"/>
      <c r="C10" s="331"/>
      <c r="D10" s="331"/>
      <c r="E10" s="331"/>
      <c r="F10" s="332"/>
    </row>
    <row r="11" spans="1:6" s="101" customFormat="1" ht="12" customHeight="1" x14ac:dyDescent="0.2">
      <c r="A11" s="334" t="s">
        <v>20</v>
      </c>
      <c r="B11" s="331"/>
      <c r="C11" s="331"/>
      <c r="D11" s="331"/>
      <c r="E11" s="331"/>
      <c r="F11" s="332"/>
    </row>
    <row r="12" spans="1:6" s="101" customFormat="1" ht="12" customHeight="1" x14ac:dyDescent="0.2">
      <c r="A12" s="334" t="s">
        <v>21</v>
      </c>
      <c r="B12" s="331"/>
      <c r="C12" s="331"/>
      <c r="D12" s="331"/>
      <c r="E12" s="331"/>
      <c r="F12" s="332"/>
    </row>
    <row r="13" spans="1:6" s="101" customFormat="1" ht="12" customHeight="1" x14ac:dyDescent="0.2">
      <c r="A13" s="334" t="s">
        <v>22</v>
      </c>
      <c r="B13" s="331"/>
      <c r="C13" s="331"/>
      <c r="D13" s="331"/>
      <c r="E13" s="331"/>
      <c r="F13" s="332"/>
    </row>
    <row r="14" spans="1:6" s="101" customFormat="1" ht="12" customHeight="1" thickBot="1" x14ac:dyDescent="0.25">
      <c r="A14" s="334" t="s">
        <v>23</v>
      </c>
      <c r="B14" s="331"/>
      <c r="C14" s="331"/>
      <c r="D14" s="331"/>
      <c r="E14" s="331"/>
      <c r="F14" s="332"/>
    </row>
    <row r="15" spans="1:6" ht="21.6" thickBot="1" x14ac:dyDescent="0.3">
      <c r="A15" s="211" t="s">
        <v>2</v>
      </c>
      <c r="B15" s="212" t="s">
        <v>3</v>
      </c>
      <c r="C15" s="212" t="s">
        <v>24</v>
      </c>
      <c r="D15" s="213" t="s">
        <v>5</v>
      </c>
      <c r="E15" s="214" t="s">
        <v>6</v>
      </c>
      <c r="F15" s="214" t="s">
        <v>7</v>
      </c>
    </row>
    <row r="16" spans="1:6" s="102" customFormat="1" ht="20.399999999999999" customHeight="1" x14ac:dyDescent="0.2">
      <c r="A16" s="208">
        <f>'Tabulation of Bids'!$A7</f>
        <v>1</v>
      </c>
      <c r="B16" s="209" t="str">
        <f>'Tabulation of Bids'!$B7</f>
        <v>Erosion Control Barrier</v>
      </c>
      <c r="C16" s="96" t="str">
        <f>'Tabulation of Bids'!$C7</f>
        <v>LF</v>
      </c>
      <c r="D16" s="210">
        <f>'Tabulation of Bids'!$D7</f>
        <v>1250</v>
      </c>
      <c r="E16" s="247">
        <f>'Tabulation of Bids'!$E7</f>
        <v>4</v>
      </c>
      <c r="F16" s="335">
        <f>D16*E16</f>
        <v>5000</v>
      </c>
    </row>
    <row r="17" spans="1:6" s="102" customFormat="1" ht="20.399999999999999" customHeight="1" x14ac:dyDescent="0.2">
      <c r="A17" s="95">
        <f>'Tabulation of Bids'!$A8</f>
        <v>2</v>
      </c>
      <c r="B17" s="106" t="str">
        <f>'Tabulation of Bids'!$B8</f>
        <v>Erosion Control Blanket</v>
      </c>
      <c r="C17" s="96" t="str">
        <f>'Tabulation of Bids'!$C8</f>
        <v>SY</v>
      </c>
      <c r="D17" s="97">
        <f>'Tabulation of Bids'!$D8</f>
        <v>10900</v>
      </c>
      <c r="E17" s="242">
        <f>'Tabulation of Bids'!$E8</f>
        <v>1.5</v>
      </c>
      <c r="F17" s="336">
        <f t="shared" ref="F17:F32" si="0">D17*E17</f>
        <v>16350</v>
      </c>
    </row>
    <row r="18" spans="1:6" s="102" customFormat="1" ht="20.399999999999999" customHeight="1" x14ac:dyDescent="0.2">
      <c r="A18" s="95">
        <f>'Tabulation of Bids'!$A9</f>
        <v>3</v>
      </c>
      <c r="B18" s="106" t="str">
        <f>'Tabulation of Bids'!$B9</f>
        <v>Earth Excavation</v>
      </c>
      <c r="C18" s="96" t="str">
        <f>'Tabulation of Bids'!$C9</f>
        <v>CY</v>
      </c>
      <c r="D18" s="97">
        <f>'Tabulation of Bids'!$D9</f>
        <v>4100</v>
      </c>
      <c r="E18" s="242">
        <f>'Tabulation of Bids'!$E9</f>
        <v>8</v>
      </c>
      <c r="F18" s="336">
        <f t="shared" si="0"/>
        <v>32800</v>
      </c>
    </row>
    <row r="19" spans="1:6" s="102" customFormat="1" ht="20.399999999999999" customHeight="1" x14ac:dyDescent="0.2">
      <c r="A19" s="95">
        <f>'Tabulation of Bids'!$A10</f>
        <v>4</v>
      </c>
      <c r="B19" s="106" t="str">
        <f>'Tabulation of Bids'!$B10</f>
        <v>Construction Entrance</v>
      </c>
      <c r="C19" s="96" t="str">
        <f>'Tabulation of Bids'!$C10</f>
        <v>LS</v>
      </c>
      <c r="D19" s="97">
        <f>'Tabulation of Bids'!$D10</f>
        <v>1</v>
      </c>
      <c r="E19" s="242">
        <f>'Tabulation of Bids'!$E10</f>
        <v>1500</v>
      </c>
      <c r="F19" s="336">
        <f t="shared" si="0"/>
        <v>1500</v>
      </c>
    </row>
    <row r="20" spans="1:6" s="102" customFormat="1" ht="20.399999999999999" customHeight="1" x14ac:dyDescent="0.2">
      <c r="A20" s="95">
        <f>'Tabulation of Bids'!$A11</f>
        <v>5</v>
      </c>
      <c r="B20" s="106" t="str">
        <f>'Tabulation of Bids'!$B11</f>
        <v>Seeding and Restoration</v>
      </c>
      <c r="C20" s="96" t="str">
        <f>'Tabulation of Bids'!$C11</f>
        <v>LS</v>
      </c>
      <c r="D20" s="97">
        <f>'Tabulation of Bids'!$D11</f>
        <v>1</v>
      </c>
      <c r="E20" s="242">
        <f>'Tabulation of Bids'!$E11</f>
        <v>5000</v>
      </c>
      <c r="F20" s="336">
        <f t="shared" si="0"/>
        <v>5000</v>
      </c>
    </row>
    <row r="21" spans="1:6" s="102" customFormat="1" ht="20.399999999999999" customHeight="1" x14ac:dyDescent="0.2">
      <c r="A21" s="95" t="str">
        <f>'Tabulation of Bids'!$A12</f>
        <v/>
      </c>
      <c r="B21" s="106" t="str">
        <f>'Tabulation of Bids'!$B12</f>
        <v/>
      </c>
      <c r="C21" s="96" t="str">
        <f>'Tabulation of Bids'!$C12</f>
        <v/>
      </c>
      <c r="D21" s="97">
        <f>'Tabulation of Bids'!$D12</f>
        <v>0</v>
      </c>
      <c r="E21" s="242">
        <f>'Tabulation of Bids'!$E12</f>
        <v>0</v>
      </c>
      <c r="F21" s="336">
        <f t="shared" si="0"/>
        <v>0</v>
      </c>
    </row>
    <row r="22" spans="1:6" s="102" customFormat="1" ht="20.399999999999999" customHeight="1" x14ac:dyDescent="0.2">
      <c r="A22" s="95" t="str">
        <f>'Tabulation of Bids'!$A13</f>
        <v/>
      </c>
      <c r="B22" s="106" t="str">
        <f>'Tabulation of Bids'!$B13</f>
        <v/>
      </c>
      <c r="C22" s="96" t="str">
        <f>'Tabulation of Bids'!$C13</f>
        <v/>
      </c>
      <c r="D22" s="97">
        <f>'Tabulation of Bids'!$D13</f>
        <v>0</v>
      </c>
      <c r="E22" s="242">
        <f>'Tabulation of Bids'!$E13</f>
        <v>0</v>
      </c>
      <c r="F22" s="336">
        <f t="shared" si="0"/>
        <v>0</v>
      </c>
    </row>
    <row r="23" spans="1:6" s="102" customFormat="1" ht="20.399999999999999" customHeight="1" x14ac:dyDescent="0.2">
      <c r="A23" s="95" t="str">
        <f>'Tabulation of Bids'!$A14</f>
        <v/>
      </c>
      <c r="B23" s="106" t="str">
        <f>'Tabulation of Bids'!$B14</f>
        <v/>
      </c>
      <c r="C23" s="96" t="str">
        <f>'Tabulation of Bids'!$C14</f>
        <v/>
      </c>
      <c r="D23" s="97">
        <f>'Tabulation of Bids'!$D14</f>
        <v>0</v>
      </c>
      <c r="E23" s="242">
        <f>'Tabulation of Bids'!$E14</f>
        <v>0</v>
      </c>
      <c r="F23" s="336">
        <f t="shared" si="0"/>
        <v>0</v>
      </c>
    </row>
    <row r="24" spans="1:6" s="102" customFormat="1" ht="20.399999999999999" customHeight="1" x14ac:dyDescent="0.2">
      <c r="A24" s="95" t="str">
        <f>'Tabulation of Bids'!$A15</f>
        <v/>
      </c>
      <c r="B24" s="106" t="str">
        <f>'Tabulation of Bids'!$B15</f>
        <v/>
      </c>
      <c r="C24" s="96" t="str">
        <f>'Tabulation of Bids'!$C15</f>
        <v/>
      </c>
      <c r="D24" s="97">
        <f>'Tabulation of Bids'!$D15</f>
        <v>0</v>
      </c>
      <c r="E24" s="242">
        <f>'Tabulation of Bids'!$E15</f>
        <v>0</v>
      </c>
      <c r="F24" s="336">
        <f t="shared" si="0"/>
        <v>0</v>
      </c>
    </row>
    <row r="25" spans="1:6" s="102" customFormat="1" ht="20.399999999999999" customHeight="1" x14ac:dyDescent="0.2">
      <c r="A25" s="95" t="str">
        <f>'Tabulation of Bids'!$A16</f>
        <v/>
      </c>
      <c r="B25" s="106" t="str">
        <f>'Tabulation of Bids'!$B16</f>
        <v/>
      </c>
      <c r="C25" s="96" t="str">
        <f>'Tabulation of Bids'!$C16</f>
        <v/>
      </c>
      <c r="D25" s="97">
        <f>'Tabulation of Bids'!$D16</f>
        <v>0</v>
      </c>
      <c r="E25" s="242">
        <f>'Tabulation of Bids'!$E16</f>
        <v>0</v>
      </c>
      <c r="F25" s="336">
        <f t="shared" si="0"/>
        <v>0</v>
      </c>
    </row>
    <row r="26" spans="1:6" s="102" customFormat="1" ht="20.399999999999999" customHeight="1" x14ac:dyDescent="0.2">
      <c r="A26" s="95" t="str">
        <f>'Tabulation of Bids'!$A17</f>
        <v/>
      </c>
      <c r="B26" s="106" t="str">
        <f>'Tabulation of Bids'!$B17</f>
        <v/>
      </c>
      <c r="C26" s="96" t="str">
        <f>'Tabulation of Bids'!$C17</f>
        <v/>
      </c>
      <c r="D26" s="97">
        <f>'Tabulation of Bids'!$D17</f>
        <v>0</v>
      </c>
      <c r="E26" s="242">
        <f>'Tabulation of Bids'!$E17</f>
        <v>0</v>
      </c>
      <c r="F26" s="336">
        <f t="shared" si="0"/>
        <v>0</v>
      </c>
    </row>
    <row r="27" spans="1:6" s="102" customFormat="1" ht="20.399999999999999" customHeight="1" x14ac:dyDescent="0.2">
      <c r="A27" s="95" t="str">
        <f>'Tabulation of Bids'!$A18</f>
        <v/>
      </c>
      <c r="B27" s="106" t="str">
        <f>'Tabulation of Bids'!$B18</f>
        <v/>
      </c>
      <c r="C27" s="96" t="str">
        <f>'Tabulation of Bids'!$C18</f>
        <v/>
      </c>
      <c r="D27" s="97">
        <f>'Tabulation of Bids'!$D18</f>
        <v>0</v>
      </c>
      <c r="E27" s="242">
        <f>'Tabulation of Bids'!$E18</f>
        <v>0</v>
      </c>
      <c r="F27" s="336">
        <f t="shared" si="0"/>
        <v>0</v>
      </c>
    </row>
    <row r="28" spans="1:6" s="102" customFormat="1" ht="20.399999999999999" customHeight="1" x14ac:dyDescent="0.2">
      <c r="A28" s="95" t="str">
        <f>'Tabulation of Bids'!$A19</f>
        <v/>
      </c>
      <c r="B28" s="106" t="str">
        <f>'Tabulation of Bids'!$B19</f>
        <v/>
      </c>
      <c r="C28" s="96" t="str">
        <f>'Tabulation of Bids'!$C19</f>
        <v/>
      </c>
      <c r="D28" s="97">
        <f>'Tabulation of Bids'!$D19</f>
        <v>0</v>
      </c>
      <c r="E28" s="242">
        <f>'Tabulation of Bids'!$E19</f>
        <v>0</v>
      </c>
      <c r="F28" s="336">
        <f t="shared" si="0"/>
        <v>0</v>
      </c>
    </row>
    <row r="29" spans="1:6" s="102" customFormat="1" ht="20.399999999999999" customHeight="1" x14ac:dyDescent="0.2">
      <c r="A29" s="95" t="str">
        <f>'Tabulation of Bids'!$A20</f>
        <v/>
      </c>
      <c r="B29" s="106" t="str">
        <f>'Tabulation of Bids'!$B20</f>
        <v/>
      </c>
      <c r="C29" s="96" t="str">
        <f>'Tabulation of Bids'!$C20</f>
        <v/>
      </c>
      <c r="D29" s="97">
        <f>'Tabulation of Bids'!$D20</f>
        <v>0</v>
      </c>
      <c r="E29" s="242">
        <f>'Tabulation of Bids'!$E20</f>
        <v>0</v>
      </c>
      <c r="F29" s="336">
        <f t="shared" si="0"/>
        <v>0</v>
      </c>
    </row>
    <row r="30" spans="1:6" s="102" customFormat="1" ht="20.399999999999999" customHeight="1" x14ac:dyDescent="0.2">
      <c r="A30" s="95" t="str">
        <f>'Tabulation of Bids'!$A21</f>
        <v/>
      </c>
      <c r="B30" s="106" t="str">
        <f>'Tabulation of Bids'!$B21</f>
        <v/>
      </c>
      <c r="C30" s="96" t="str">
        <f>'Tabulation of Bids'!$C21</f>
        <v/>
      </c>
      <c r="D30" s="97">
        <f>'Tabulation of Bids'!$D21</f>
        <v>0</v>
      </c>
      <c r="E30" s="242">
        <f>'Tabulation of Bids'!$E21</f>
        <v>0</v>
      </c>
      <c r="F30" s="336">
        <f t="shared" si="0"/>
        <v>0</v>
      </c>
    </row>
    <row r="31" spans="1:6" s="102" customFormat="1" ht="20.399999999999999" customHeight="1" x14ac:dyDescent="0.2">
      <c r="A31" s="95" t="str">
        <f>'Tabulation of Bids'!$A22</f>
        <v/>
      </c>
      <c r="B31" s="106" t="str">
        <f>'Tabulation of Bids'!$B22</f>
        <v/>
      </c>
      <c r="C31" s="96" t="str">
        <f>'Tabulation of Bids'!$C22</f>
        <v/>
      </c>
      <c r="D31" s="97">
        <f>'Tabulation of Bids'!$D22</f>
        <v>0</v>
      </c>
      <c r="E31" s="242">
        <f>'Tabulation of Bids'!$E22</f>
        <v>0</v>
      </c>
      <c r="F31" s="336">
        <f t="shared" si="0"/>
        <v>0</v>
      </c>
    </row>
    <row r="32" spans="1:6" s="102" customFormat="1" ht="20.399999999999999" customHeight="1" x14ac:dyDescent="0.2">
      <c r="A32" s="95" t="str">
        <f>'Tabulation of Bids'!$A23</f>
        <v/>
      </c>
      <c r="B32" s="106" t="str">
        <f>'Tabulation of Bids'!$B23</f>
        <v/>
      </c>
      <c r="C32" s="96" t="str">
        <f>'Tabulation of Bids'!$C23</f>
        <v/>
      </c>
      <c r="D32" s="97">
        <f>'Tabulation of Bids'!$D23</f>
        <v>0</v>
      </c>
      <c r="E32" s="242">
        <f>'Tabulation of Bids'!$E23</f>
        <v>0</v>
      </c>
      <c r="F32" s="336">
        <f t="shared" si="0"/>
        <v>0</v>
      </c>
    </row>
    <row r="33" spans="1:19" s="102" customFormat="1" ht="20.399999999999999" customHeight="1" x14ac:dyDescent="0.2">
      <c r="A33" s="95" t="str">
        <f>'Tabulation of Bids'!$A24</f>
        <v/>
      </c>
      <c r="B33" s="106" t="str">
        <f>'Tabulation of Bids'!$B24</f>
        <v/>
      </c>
      <c r="C33" s="99" t="str">
        <f>'Tabulation of Bids'!$C24</f>
        <v/>
      </c>
      <c r="D33" s="97">
        <f>'Tabulation of Bids'!$D24</f>
        <v>0</v>
      </c>
      <c r="E33" s="242">
        <f>'Tabulation of Bids'!$E24</f>
        <v>0</v>
      </c>
      <c r="F33" s="336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 t="str">
        <f>'Tabulation of Bids'!$A25</f>
        <v/>
      </c>
      <c r="B34" s="106" t="str">
        <f>'Tabulation of Bids'!$B25</f>
        <v/>
      </c>
      <c r="C34" s="96" t="str">
        <f>'Tabulation of Bids'!$C25</f>
        <v/>
      </c>
      <c r="D34" s="97">
        <f>'Tabulation of Bids'!$D25</f>
        <v>0</v>
      </c>
      <c r="E34" s="242">
        <f>'Tabulation of Bids'!$E25</f>
        <v>0</v>
      </c>
      <c r="F34" s="336">
        <f t="shared" si="1"/>
        <v>0</v>
      </c>
    </row>
    <row r="35" spans="1:19" s="102" customFormat="1" ht="20.399999999999999" customHeight="1" x14ac:dyDescent="0.2">
      <c r="A35" s="95" t="str">
        <f>'Tabulation of Bids'!$A26</f>
        <v/>
      </c>
      <c r="B35" s="106" t="str">
        <f>'Tabulation of Bids'!$B26</f>
        <v/>
      </c>
      <c r="C35" s="96" t="str">
        <f>'Tabulation of Bids'!$C26</f>
        <v/>
      </c>
      <c r="D35" s="97">
        <f>'Tabulation of Bids'!$D26</f>
        <v>0</v>
      </c>
      <c r="E35" s="242">
        <f>'Tabulation of Bids'!$E26</f>
        <v>0</v>
      </c>
      <c r="F35" s="336">
        <f t="shared" si="1"/>
        <v>0</v>
      </c>
    </row>
    <row r="36" spans="1:19" s="102" customFormat="1" ht="20.399999999999999" customHeight="1" x14ac:dyDescent="0.2">
      <c r="A36" s="95" t="str">
        <f>'Tabulation of Bids'!$A27</f>
        <v/>
      </c>
      <c r="B36" s="106" t="str">
        <f>'Tabulation of Bids'!$B27</f>
        <v/>
      </c>
      <c r="C36" s="96" t="str">
        <f>'Tabulation of Bids'!$C27</f>
        <v/>
      </c>
      <c r="D36" s="97">
        <f>'Tabulation of Bids'!$D27</f>
        <v>0</v>
      </c>
      <c r="E36" s="242">
        <f>'Tabulation of Bids'!$E27</f>
        <v>0</v>
      </c>
      <c r="F36" s="336">
        <f t="shared" si="1"/>
        <v>0</v>
      </c>
    </row>
    <row r="37" spans="1:19" s="102" customFormat="1" ht="20.399999999999999" customHeight="1" x14ac:dyDescent="0.2">
      <c r="A37" s="95" t="str">
        <f>'Tabulation of Bids'!$A28</f>
        <v/>
      </c>
      <c r="B37" s="106" t="str">
        <f>'Tabulation of Bids'!$B28</f>
        <v/>
      </c>
      <c r="C37" s="96" t="str">
        <f>'Tabulation of Bids'!$C28</f>
        <v/>
      </c>
      <c r="D37" s="97">
        <f>'Tabulation of Bids'!$D28</f>
        <v>0</v>
      </c>
      <c r="E37" s="242">
        <f>'Tabulation of Bids'!$E28</f>
        <v>0</v>
      </c>
      <c r="F37" s="336">
        <f t="shared" si="1"/>
        <v>0</v>
      </c>
    </row>
    <row r="38" spans="1:19" s="102" customFormat="1" ht="20.399999999999999" customHeight="1" x14ac:dyDescent="0.2">
      <c r="A38" s="95" t="str">
        <f>'Tabulation of Bids'!$A29</f>
        <v/>
      </c>
      <c r="B38" s="106" t="str">
        <f>'Tabulation of Bids'!$B29</f>
        <v/>
      </c>
      <c r="C38" s="96" t="str">
        <f>'Tabulation of Bids'!$C29</f>
        <v/>
      </c>
      <c r="D38" s="97">
        <f>'Tabulation of Bids'!$D29</f>
        <v>0</v>
      </c>
      <c r="E38" s="242">
        <f>'Tabulation of Bids'!$E29</f>
        <v>0</v>
      </c>
      <c r="F38" s="336">
        <f t="shared" si="1"/>
        <v>0</v>
      </c>
    </row>
    <row r="39" spans="1:19" s="102" customFormat="1" ht="20.399999999999999" customHeight="1" thickBot="1" x14ac:dyDescent="0.25">
      <c r="A39" s="243" t="str">
        <f>'Tabulation of Bids'!$A30</f>
        <v/>
      </c>
      <c r="B39" s="244" t="str">
        <f>'Tabulation of Bids'!$B30</f>
        <v/>
      </c>
      <c r="C39" s="248" t="str">
        <f>'Tabulation of Bids'!$C30</f>
        <v/>
      </c>
      <c r="D39" s="245">
        <f>'Tabulation of Bids'!$D30</f>
        <v>0</v>
      </c>
      <c r="E39" s="246">
        <f>'Tabulation of Bids'!$E30</f>
        <v>0</v>
      </c>
      <c r="F39" s="337">
        <f t="shared" si="1"/>
        <v>0</v>
      </c>
    </row>
    <row r="40" spans="1:19" s="94" customFormat="1" ht="12.75" customHeight="1" thickBot="1" x14ac:dyDescent="0.3">
      <c r="A40" s="249"/>
      <c r="B40" s="250"/>
      <c r="C40" s="251"/>
      <c r="D40" s="252"/>
      <c r="E40" s="253" t="str">
        <f>IF(NOT(ISNUMBER($A61)),"Total ","Sub Total ")</f>
        <v xml:space="preserve">Total </v>
      </c>
      <c r="F40" s="338">
        <f>SUM(F16:F39)</f>
        <v>60650</v>
      </c>
    </row>
    <row r="41" spans="1:19" s="100" customFormat="1" ht="12.75" customHeight="1" x14ac:dyDescent="0.25">
      <c r="A41" s="111"/>
      <c r="B41" s="112"/>
      <c r="C41" s="111"/>
      <c r="D41" s="113"/>
      <c r="E41" s="114"/>
      <c r="F41" s="339"/>
    </row>
    <row r="42" spans="1:19" s="98" customFormat="1" ht="12.75" customHeight="1" x14ac:dyDescent="0.25">
      <c r="A42" s="115" t="s">
        <v>97</v>
      </c>
      <c r="B42" s="116"/>
      <c r="C42" s="116"/>
      <c r="D42" s="115" t="s">
        <v>25</v>
      </c>
      <c r="E42" s="116"/>
      <c r="F42" s="340"/>
    </row>
    <row r="43" spans="1:19" s="98" customFormat="1" ht="12.75" customHeight="1" x14ac:dyDescent="0.25">
      <c r="A43" s="117"/>
      <c r="B43" s="117"/>
      <c r="C43" s="117"/>
      <c r="D43" s="117"/>
      <c r="E43" s="117"/>
      <c r="F43" s="126"/>
    </row>
    <row r="44" spans="1:19" s="98" customFormat="1" ht="12.75" customHeight="1" x14ac:dyDescent="0.25">
      <c r="A44" s="115" t="s">
        <v>26</v>
      </c>
      <c r="B44" s="116"/>
      <c r="C44" s="116"/>
      <c r="D44" s="115" t="s">
        <v>25</v>
      </c>
      <c r="E44" s="116"/>
      <c r="F44" s="340"/>
    </row>
    <row r="45" spans="1:19" s="98" customFormat="1" ht="15" customHeight="1" x14ac:dyDescent="0.25">
      <c r="A45" s="341" t="s">
        <v>98</v>
      </c>
      <c r="B45" s="117"/>
      <c r="C45" s="117"/>
      <c r="D45" s="117"/>
      <c r="E45" s="117"/>
      <c r="F45" s="342" t="s">
        <v>27</v>
      </c>
    </row>
    <row r="46" spans="1:19" ht="15.75" customHeight="1" x14ac:dyDescent="0.25">
      <c r="A46" s="118"/>
      <c r="B46" s="119"/>
      <c r="C46" s="120" t="s">
        <v>11</v>
      </c>
      <c r="D46" s="121"/>
      <c r="E46" s="122" t="s">
        <v>12</v>
      </c>
      <c r="F46" s="330"/>
    </row>
    <row r="47" spans="1:19" ht="15.75" customHeight="1" x14ac:dyDescent="0.25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5">
      <c r="A48" s="123"/>
      <c r="B48" s="126"/>
      <c r="C48" s="125" t="s">
        <v>14</v>
      </c>
      <c r="D48" s="116"/>
      <c r="E48" s="70" t="s">
        <v>15</v>
      </c>
      <c r="F48" s="343"/>
    </row>
    <row r="49" spans="1:6" ht="15.75" customHeight="1" x14ac:dyDescent="0.25">
      <c r="A49" s="127"/>
      <c r="B49" s="128" t="s">
        <v>16</v>
      </c>
      <c r="C49" s="125" t="s">
        <v>17</v>
      </c>
      <c r="D49" s="372" t="str">
        <f>D4</f>
        <v>Auburn Street CCDD Site - Closure 2021</v>
      </c>
      <c r="E49" s="372"/>
      <c r="F49" s="373"/>
    </row>
    <row r="50" spans="1:6" ht="12" customHeight="1" x14ac:dyDescent="0.25">
      <c r="A50" s="331" t="str">
        <f>A5</f>
        <v>Location (Sta. and land description of beginning; Sta. only for end for county and road district; street limits for municipality.)</v>
      </c>
      <c r="B50" s="331"/>
      <c r="C50" s="331"/>
      <c r="D50" s="331"/>
      <c r="E50" s="331"/>
      <c r="F50" s="332"/>
    </row>
    <row r="51" spans="1:6" ht="12" customHeight="1" x14ac:dyDescent="0.25">
      <c r="A51" s="263">
        <f t="shared" ref="A51:A59" si="2">A6</f>
        <v>0</v>
      </c>
      <c r="B51" s="108"/>
      <c r="C51" s="108"/>
      <c r="D51" s="108"/>
      <c r="E51" s="108"/>
      <c r="F51" s="333"/>
    </row>
    <row r="52" spans="1:6" ht="12" customHeight="1" x14ac:dyDescent="0.25">
      <c r="A52" s="263">
        <f t="shared" si="2"/>
        <v>0</v>
      </c>
      <c r="B52" s="108"/>
      <c r="C52" s="108"/>
      <c r="D52" s="108"/>
      <c r="E52" s="108"/>
      <c r="F52" s="333"/>
    </row>
    <row r="53" spans="1:6" ht="12" customHeight="1" x14ac:dyDescent="0.25">
      <c r="A53" s="263">
        <f t="shared" si="2"/>
        <v>0</v>
      </c>
      <c r="B53" s="108"/>
      <c r="C53" s="108"/>
      <c r="D53" s="108"/>
      <c r="E53" s="108"/>
      <c r="F53" s="333"/>
    </row>
    <row r="54" spans="1:6" ht="12" customHeight="1" x14ac:dyDescent="0.25">
      <c r="A54" s="263">
        <f t="shared" si="2"/>
        <v>0</v>
      </c>
      <c r="B54" s="108"/>
      <c r="C54" s="108"/>
      <c r="D54" s="108"/>
      <c r="E54" s="108"/>
      <c r="F54" s="333"/>
    </row>
    <row r="55" spans="1:6" ht="12" customHeight="1" x14ac:dyDescent="0.25">
      <c r="A55" s="344" t="str">
        <f t="shared" si="2"/>
        <v>a total distance of _________feet, of which ___________ feet (____________ miles) are to be improved</v>
      </c>
      <c r="B55" s="331"/>
      <c r="C55" s="331"/>
      <c r="D55" s="331"/>
      <c r="E55" s="331"/>
      <c r="F55" s="332"/>
    </row>
    <row r="56" spans="1:6" ht="12" customHeight="1" x14ac:dyDescent="0.25">
      <c r="A56" s="344" t="str">
        <f t="shared" si="2"/>
        <v xml:space="preserve">   Station ______________ is approximately ________________ miles by road from the ______________</v>
      </c>
      <c r="B56" s="331"/>
      <c r="C56" s="331"/>
      <c r="D56" s="331"/>
      <c r="E56" s="331"/>
      <c r="F56" s="332"/>
    </row>
    <row r="57" spans="1:6" ht="12" customHeight="1" x14ac:dyDescent="0.25">
      <c r="A57" s="344" t="str">
        <f t="shared" si="2"/>
        <v>railroad siding at ______________________________________</v>
      </c>
      <c r="B57" s="331"/>
      <c r="C57" s="331"/>
      <c r="D57" s="331"/>
      <c r="E57" s="331"/>
      <c r="F57" s="332"/>
    </row>
    <row r="58" spans="1:6" ht="12" customHeight="1" x14ac:dyDescent="0.25">
      <c r="A58" s="344" t="str">
        <f t="shared" si="2"/>
        <v>Type ______________________ Width ____________ Thickness ___________ Shoulders ___________</v>
      </c>
      <c r="B58" s="331"/>
      <c r="C58" s="331"/>
      <c r="D58" s="331"/>
      <c r="E58" s="331"/>
      <c r="F58" s="332"/>
    </row>
    <row r="59" spans="1:6" ht="12" customHeight="1" thickBot="1" x14ac:dyDescent="0.3">
      <c r="A59" s="344" t="str">
        <f t="shared" si="2"/>
        <v>Average Length of Haul _________________________________</v>
      </c>
      <c r="B59" s="331"/>
      <c r="C59" s="331"/>
      <c r="D59" s="331"/>
      <c r="E59" s="331"/>
      <c r="F59" s="332"/>
    </row>
    <row r="60" spans="1:6" ht="26.25" customHeight="1" thickBot="1" x14ac:dyDescent="0.3">
      <c r="A60" s="211" t="s">
        <v>2</v>
      </c>
      <c r="B60" s="212" t="s">
        <v>3</v>
      </c>
      <c r="C60" s="212" t="s">
        <v>24</v>
      </c>
      <c r="D60" s="213" t="s">
        <v>5</v>
      </c>
      <c r="E60" s="214" t="s">
        <v>6</v>
      </c>
      <c r="F60" s="214" t="s">
        <v>7</v>
      </c>
    </row>
    <row r="61" spans="1:6" ht="20.25" customHeight="1" x14ac:dyDescent="0.25">
      <c r="A61" s="208" t="str">
        <f>'Tabulation of Bids'!$A33</f>
        <v/>
      </c>
      <c r="B61" s="209" t="str">
        <f>'Tabulation of Bids'!$B33</f>
        <v/>
      </c>
      <c r="C61" s="96" t="str">
        <f>'Tabulation of Bids'!$C33</f>
        <v/>
      </c>
      <c r="D61" s="210">
        <f>'Tabulation of Bids'!$D33</f>
        <v>0</v>
      </c>
      <c r="E61" s="247">
        <f>'Tabulation of Bids'!$E33</f>
        <v>0</v>
      </c>
      <c r="F61" s="335">
        <f>D61*E61</f>
        <v>0</v>
      </c>
    </row>
    <row r="62" spans="1:6" ht="20.25" customHeight="1" x14ac:dyDescent="0.25">
      <c r="A62" s="95" t="str">
        <f>'Tabulation of Bids'!$A34</f>
        <v/>
      </c>
      <c r="B62" s="106" t="str">
        <f>'Tabulation of Bids'!$B34</f>
        <v/>
      </c>
      <c r="C62" s="96" t="str">
        <f>'Tabulation of Bids'!$C34</f>
        <v/>
      </c>
      <c r="D62" s="97">
        <f>'Tabulation of Bids'!$D34</f>
        <v>0</v>
      </c>
      <c r="E62" s="242">
        <f>'Tabulation of Bids'!$E34</f>
        <v>0</v>
      </c>
      <c r="F62" s="336">
        <f t="shared" ref="F62:F84" si="3">D62*E62</f>
        <v>0</v>
      </c>
    </row>
    <row r="63" spans="1:6" ht="20.25" customHeight="1" x14ac:dyDescent="0.25">
      <c r="A63" s="95" t="str">
        <f>'Tabulation of Bids'!$A35</f>
        <v/>
      </c>
      <c r="B63" s="106" t="str">
        <f>'Tabulation of Bids'!$B35</f>
        <v/>
      </c>
      <c r="C63" s="96" t="str">
        <f>'Tabulation of Bids'!$C35</f>
        <v/>
      </c>
      <c r="D63" s="97">
        <f>'Tabulation of Bids'!$D35</f>
        <v>0</v>
      </c>
      <c r="E63" s="242">
        <f>'Tabulation of Bids'!$E35</f>
        <v>0</v>
      </c>
      <c r="F63" s="336">
        <f t="shared" si="3"/>
        <v>0</v>
      </c>
    </row>
    <row r="64" spans="1:6" ht="20.25" customHeight="1" x14ac:dyDescent="0.25">
      <c r="A64" s="95" t="str">
        <f>'Tabulation of Bids'!$A36</f>
        <v/>
      </c>
      <c r="B64" s="106" t="str">
        <f>'Tabulation of Bids'!$B36</f>
        <v/>
      </c>
      <c r="C64" s="96" t="str">
        <f>'Tabulation of Bids'!$C36</f>
        <v/>
      </c>
      <c r="D64" s="97">
        <f>'Tabulation of Bids'!$D36</f>
        <v>0</v>
      </c>
      <c r="E64" s="242">
        <f>'Tabulation of Bids'!$E36</f>
        <v>0</v>
      </c>
      <c r="F64" s="336">
        <f t="shared" si="3"/>
        <v>0</v>
      </c>
    </row>
    <row r="65" spans="1:6" ht="20.25" customHeight="1" x14ac:dyDescent="0.25">
      <c r="A65" s="95" t="str">
        <f>'Tabulation of Bids'!$A37</f>
        <v/>
      </c>
      <c r="B65" s="106" t="str">
        <f>'Tabulation of Bids'!$B37</f>
        <v/>
      </c>
      <c r="C65" s="96" t="str">
        <f>'Tabulation of Bids'!$C37</f>
        <v/>
      </c>
      <c r="D65" s="97">
        <f>'Tabulation of Bids'!$D37</f>
        <v>0</v>
      </c>
      <c r="E65" s="242">
        <f>'Tabulation of Bids'!$E37</f>
        <v>0</v>
      </c>
      <c r="F65" s="336">
        <f t="shared" si="3"/>
        <v>0</v>
      </c>
    </row>
    <row r="66" spans="1:6" ht="20.25" customHeight="1" x14ac:dyDescent="0.25">
      <c r="A66" s="95" t="str">
        <f>'Tabulation of Bids'!$A38</f>
        <v/>
      </c>
      <c r="B66" s="106" t="str">
        <f>'Tabulation of Bids'!$B38</f>
        <v/>
      </c>
      <c r="C66" s="96" t="str">
        <f>'Tabulation of Bids'!$C38</f>
        <v/>
      </c>
      <c r="D66" s="97">
        <f>'Tabulation of Bids'!$D38</f>
        <v>0</v>
      </c>
      <c r="E66" s="242">
        <f>'Tabulation of Bids'!$E38</f>
        <v>0</v>
      </c>
      <c r="F66" s="336">
        <f t="shared" si="3"/>
        <v>0</v>
      </c>
    </row>
    <row r="67" spans="1:6" ht="20.25" customHeight="1" x14ac:dyDescent="0.25">
      <c r="A67" s="95" t="str">
        <f>'Tabulation of Bids'!$A39</f>
        <v/>
      </c>
      <c r="B67" s="106" t="str">
        <f>'Tabulation of Bids'!$B39</f>
        <v/>
      </c>
      <c r="C67" s="96" t="str">
        <f>'Tabulation of Bids'!$C39</f>
        <v/>
      </c>
      <c r="D67" s="97">
        <f>'Tabulation of Bids'!$D39</f>
        <v>0</v>
      </c>
      <c r="E67" s="242">
        <f>'Tabulation of Bids'!$E39</f>
        <v>0</v>
      </c>
      <c r="F67" s="336">
        <f t="shared" si="3"/>
        <v>0</v>
      </c>
    </row>
    <row r="68" spans="1:6" ht="20.25" customHeight="1" x14ac:dyDescent="0.25">
      <c r="A68" s="95" t="str">
        <f>'Tabulation of Bids'!$A40</f>
        <v/>
      </c>
      <c r="B68" s="106" t="str">
        <f>'Tabulation of Bids'!$B40</f>
        <v/>
      </c>
      <c r="C68" s="96" t="str">
        <f>'Tabulation of Bids'!$C40</f>
        <v/>
      </c>
      <c r="D68" s="97">
        <f>'Tabulation of Bids'!$D40</f>
        <v>0</v>
      </c>
      <c r="E68" s="242">
        <f>'Tabulation of Bids'!$E40</f>
        <v>0</v>
      </c>
      <c r="F68" s="336">
        <f t="shared" si="3"/>
        <v>0</v>
      </c>
    </row>
    <row r="69" spans="1:6" ht="20.25" customHeight="1" x14ac:dyDescent="0.25">
      <c r="A69" s="95" t="str">
        <f>'Tabulation of Bids'!$A41</f>
        <v/>
      </c>
      <c r="B69" s="106" t="str">
        <f>'Tabulation of Bids'!$B41</f>
        <v/>
      </c>
      <c r="C69" s="96" t="str">
        <f>'Tabulation of Bids'!$C41</f>
        <v/>
      </c>
      <c r="D69" s="97">
        <f>'Tabulation of Bids'!$D41</f>
        <v>0</v>
      </c>
      <c r="E69" s="242">
        <f>'Tabulation of Bids'!$E41</f>
        <v>0</v>
      </c>
      <c r="F69" s="336">
        <f t="shared" si="3"/>
        <v>0</v>
      </c>
    </row>
    <row r="70" spans="1:6" ht="20.25" customHeight="1" x14ac:dyDescent="0.25">
      <c r="A70" s="95" t="str">
        <f>'Tabulation of Bids'!$A42</f>
        <v/>
      </c>
      <c r="B70" s="106" t="str">
        <f>'Tabulation of Bids'!$B42</f>
        <v/>
      </c>
      <c r="C70" s="96" t="str">
        <f>'Tabulation of Bids'!$C42</f>
        <v/>
      </c>
      <c r="D70" s="97">
        <f>'Tabulation of Bids'!$D42</f>
        <v>0</v>
      </c>
      <c r="E70" s="242">
        <f>'Tabulation of Bids'!$E42</f>
        <v>0</v>
      </c>
      <c r="F70" s="336">
        <f t="shared" si="3"/>
        <v>0</v>
      </c>
    </row>
    <row r="71" spans="1:6" ht="20.25" customHeight="1" x14ac:dyDescent="0.25">
      <c r="A71" s="95" t="str">
        <f>'Tabulation of Bids'!$A43</f>
        <v/>
      </c>
      <c r="B71" s="106" t="str">
        <f>'Tabulation of Bids'!$B43</f>
        <v/>
      </c>
      <c r="C71" s="96" t="str">
        <f>'Tabulation of Bids'!$C43</f>
        <v/>
      </c>
      <c r="D71" s="97">
        <f>'Tabulation of Bids'!$D43</f>
        <v>0</v>
      </c>
      <c r="E71" s="242">
        <f>'Tabulation of Bids'!$E43</f>
        <v>0</v>
      </c>
      <c r="F71" s="336">
        <f t="shared" si="3"/>
        <v>0</v>
      </c>
    </row>
    <row r="72" spans="1:6" ht="20.25" customHeight="1" x14ac:dyDescent="0.25">
      <c r="A72" s="95" t="str">
        <f>'Tabulation of Bids'!$A44</f>
        <v/>
      </c>
      <c r="B72" s="106" t="str">
        <f>'Tabulation of Bids'!$B44</f>
        <v/>
      </c>
      <c r="C72" s="96" t="str">
        <f>'Tabulation of Bids'!$C44</f>
        <v/>
      </c>
      <c r="D72" s="97">
        <f>'Tabulation of Bids'!$D44</f>
        <v>0</v>
      </c>
      <c r="E72" s="242">
        <f>'Tabulation of Bids'!$E44</f>
        <v>0</v>
      </c>
      <c r="F72" s="336">
        <f t="shared" si="3"/>
        <v>0</v>
      </c>
    </row>
    <row r="73" spans="1:6" ht="20.25" customHeight="1" x14ac:dyDescent="0.25">
      <c r="A73" s="95" t="str">
        <f>'Tabulation of Bids'!$A45</f>
        <v/>
      </c>
      <c r="B73" s="106" t="str">
        <f>'Tabulation of Bids'!$B45</f>
        <v/>
      </c>
      <c r="C73" s="96" t="str">
        <f>'Tabulation of Bids'!$C45</f>
        <v/>
      </c>
      <c r="D73" s="97">
        <f>'Tabulation of Bids'!$D45</f>
        <v>0</v>
      </c>
      <c r="E73" s="242">
        <f>'Tabulation of Bids'!$E45</f>
        <v>0</v>
      </c>
      <c r="F73" s="336">
        <f t="shared" si="3"/>
        <v>0</v>
      </c>
    </row>
    <row r="74" spans="1:6" ht="20.25" customHeight="1" x14ac:dyDescent="0.25">
      <c r="A74" s="95" t="str">
        <f>'Tabulation of Bids'!$A46</f>
        <v/>
      </c>
      <c r="B74" s="106" t="str">
        <f>'Tabulation of Bids'!$B46</f>
        <v/>
      </c>
      <c r="C74" s="96" t="str">
        <f>'Tabulation of Bids'!$C46</f>
        <v/>
      </c>
      <c r="D74" s="97">
        <f>'Tabulation of Bids'!$D46</f>
        <v>0</v>
      </c>
      <c r="E74" s="242">
        <f>'Tabulation of Bids'!$E46</f>
        <v>0</v>
      </c>
      <c r="F74" s="336">
        <f t="shared" si="3"/>
        <v>0</v>
      </c>
    </row>
    <row r="75" spans="1:6" ht="20.25" customHeight="1" x14ac:dyDescent="0.25">
      <c r="A75" s="95" t="str">
        <f>'Tabulation of Bids'!$A47</f>
        <v/>
      </c>
      <c r="B75" s="106" t="str">
        <f>'Tabulation of Bids'!$B47</f>
        <v/>
      </c>
      <c r="C75" s="96" t="str">
        <f>'Tabulation of Bids'!$C47</f>
        <v/>
      </c>
      <c r="D75" s="97">
        <f>'Tabulation of Bids'!$D47</f>
        <v>0</v>
      </c>
      <c r="E75" s="242">
        <f>'Tabulation of Bids'!$E47</f>
        <v>0</v>
      </c>
      <c r="F75" s="336">
        <f t="shared" si="3"/>
        <v>0</v>
      </c>
    </row>
    <row r="76" spans="1:6" ht="20.25" customHeight="1" x14ac:dyDescent="0.25">
      <c r="A76" s="95" t="str">
        <f>'Tabulation of Bids'!$A48</f>
        <v/>
      </c>
      <c r="B76" s="106" t="str">
        <f>'Tabulation of Bids'!$B48</f>
        <v/>
      </c>
      <c r="C76" s="96" t="str">
        <f>'Tabulation of Bids'!$C48</f>
        <v/>
      </c>
      <c r="D76" s="97">
        <f>'Tabulation of Bids'!$D48</f>
        <v>0</v>
      </c>
      <c r="E76" s="242">
        <f>'Tabulation of Bids'!$E48</f>
        <v>0</v>
      </c>
      <c r="F76" s="336">
        <f t="shared" si="3"/>
        <v>0</v>
      </c>
    </row>
    <row r="77" spans="1:6" ht="20.25" customHeight="1" x14ac:dyDescent="0.25">
      <c r="A77" s="95" t="str">
        <f>'Tabulation of Bids'!$A49</f>
        <v/>
      </c>
      <c r="B77" s="106" t="str">
        <f>'Tabulation of Bids'!$B49</f>
        <v/>
      </c>
      <c r="C77" s="96" t="str">
        <f>'Tabulation of Bids'!$C49</f>
        <v/>
      </c>
      <c r="D77" s="97">
        <f>'Tabulation of Bids'!$D49</f>
        <v>0</v>
      </c>
      <c r="E77" s="242">
        <f>'Tabulation of Bids'!$E49</f>
        <v>0</v>
      </c>
      <c r="F77" s="336">
        <f t="shared" si="3"/>
        <v>0</v>
      </c>
    </row>
    <row r="78" spans="1:6" ht="20.25" customHeight="1" x14ac:dyDescent="0.25">
      <c r="A78" s="95" t="str">
        <f>'Tabulation of Bids'!$A50</f>
        <v/>
      </c>
      <c r="B78" s="106" t="str">
        <f>'Tabulation of Bids'!$B50</f>
        <v/>
      </c>
      <c r="C78" s="99" t="str">
        <f>'Tabulation of Bids'!$C50</f>
        <v/>
      </c>
      <c r="D78" s="97">
        <f>'Tabulation of Bids'!$D50</f>
        <v>0</v>
      </c>
      <c r="E78" s="242">
        <f>'Tabulation of Bids'!$E50</f>
        <v>0</v>
      </c>
      <c r="F78" s="336">
        <f t="shared" si="3"/>
        <v>0</v>
      </c>
    </row>
    <row r="79" spans="1:6" ht="20.25" customHeight="1" x14ac:dyDescent="0.25">
      <c r="A79" s="95" t="str">
        <f>'Tabulation of Bids'!$A51</f>
        <v/>
      </c>
      <c r="B79" s="106" t="str">
        <f>'Tabulation of Bids'!$B51</f>
        <v/>
      </c>
      <c r="C79" s="96" t="str">
        <f>'Tabulation of Bids'!$C51</f>
        <v/>
      </c>
      <c r="D79" s="97">
        <f>'Tabulation of Bids'!$D51</f>
        <v>0</v>
      </c>
      <c r="E79" s="242">
        <f>'Tabulation of Bids'!$E51</f>
        <v>0</v>
      </c>
      <c r="F79" s="336">
        <f t="shared" si="3"/>
        <v>0</v>
      </c>
    </row>
    <row r="80" spans="1:6" ht="20.25" customHeight="1" x14ac:dyDescent="0.25">
      <c r="A80" s="95" t="str">
        <f>'Tabulation of Bids'!$A52</f>
        <v/>
      </c>
      <c r="B80" s="106" t="str">
        <f>'Tabulation of Bids'!$B52</f>
        <v/>
      </c>
      <c r="C80" s="96" t="str">
        <f>'Tabulation of Bids'!$C52</f>
        <v/>
      </c>
      <c r="D80" s="97">
        <f>'Tabulation of Bids'!$D52</f>
        <v>0</v>
      </c>
      <c r="E80" s="242">
        <f>'Tabulation of Bids'!$E52</f>
        <v>0</v>
      </c>
      <c r="F80" s="336">
        <f t="shared" si="3"/>
        <v>0</v>
      </c>
    </row>
    <row r="81" spans="1:6" ht="20.25" customHeight="1" x14ac:dyDescent="0.25">
      <c r="A81" s="95" t="str">
        <f>'Tabulation of Bids'!$A53</f>
        <v/>
      </c>
      <c r="B81" s="106" t="str">
        <f>'Tabulation of Bids'!$B53</f>
        <v/>
      </c>
      <c r="C81" s="96" t="str">
        <f>'Tabulation of Bids'!$C53</f>
        <v/>
      </c>
      <c r="D81" s="97">
        <f>'Tabulation of Bids'!$D53</f>
        <v>0</v>
      </c>
      <c r="E81" s="242">
        <f>'Tabulation of Bids'!$E53</f>
        <v>0</v>
      </c>
      <c r="F81" s="336">
        <f t="shared" si="3"/>
        <v>0</v>
      </c>
    </row>
    <row r="82" spans="1:6" ht="20.25" customHeight="1" x14ac:dyDescent="0.25">
      <c r="A82" s="95" t="str">
        <f>'Tabulation of Bids'!$A54</f>
        <v/>
      </c>
      <c r="B82" s="106" t="str">
        <f>'Tabulation of Bids'!$B54</f>
        <v/>
      </c>
      <c r="C82" s="96" t="str">
        <f>'Tabulation of Bids'!$C54</f>
        <v/>
      </c>
      <c r="D82" s="97">
        <f>'Tabulation of Bids'!$D54</f>
        <v>0</v>
      </c>
      <c r="E82" s="242">
        <f>'Tabulation of Bids'!$E54</f>
        <v>0</v>
      </c>
      <c r="F82" s="336">
        <f t="shared" si="3"/>
        <v>0</v>
      </c>
    </row>
    <row r="83" spans="1:6" ht="20.25" customHeight="1" x14ac:dyDescent="0.25">
      <c r="A83" s="95" t="str">
        <f>'Tabulation of Bids'!$A55</f>
        <v/>
      </c>
      <c r="B83" s="106" t="str">
        <f>'Tabulation of Bids'!$B55</f>
        <v/>
      </c>
      <c r="C83" s="96" t="str">
        <f>'Tabulation of Bids'!$C55</f>
        <v/>
      </c>
      <c r="D83" s="97">
        <f>'Tabulation of Bids'!$D55</f>
        <v>0</v>
      </c>
      <c r="E83" s="242">
        <f>'Tabulation of Bids'!$E55</f>
        <v>0</v>
      </c>
      <c r="F83" s="336">
        <f t="shared" si="3"/>
        <v>0</v>
      </c>
    </row>
    <row r="84" spans="1:6" ht="20.25" customHeight="1" thickBot="1" x14ac:dyDescent="0.3">
      <c r="A84" s="243" t="str">
        <f>'Tabulation of Bids'!$A56</f>
        <v/>
      </c>
      <c r="B84" s="244" t="str">
        <f>'Tabulation of Bids'!$B56</f>
        <v/>
      </c>
      <c r="C84" s="248" t="str">
        <f>'Tabulation of Bids'!$C56</f>
        <v/>
      </c>
      <c r="D84" s="245">
        <f>'Tabulation of Bids'!$D56</f>
        <v>0</v>
      </c>
      <c r="E84" s="246">
        <f>'Tabulation of Bids'!$E56</f>
        <v>0</v>
      </c>
      <c r="F84" s="337">
        <f t="shared" si="3"/>
        <v>0</v>
      </c>
    </row>
    <row r="85" spans="1:6" ht="12.75" customHeight="1" thickBot="1" x14ac:dyDescent="0.3">
      <c r="A85" s="249"/>
      <c r="B85" s="250"/>
      <c r="C85" s="251"/>
      <c r="D85" s="252"/>
      <c r="E85" s="253" t="str">
        <f>IF(NOT(ISNUMBER($A106)),"Total ","Sub Total ")</f>
        <v xml:space="preserve">Total </v>
      </c>
      <c r="F85" s="338">
        <f>SUM(F61:F84)+F40</f>
        <v>60650</v>
      </c>
    </row>
    <row r="86" spans="1:6" ht="12.75" customHeight="1" x14ac:dyDescent="0.25">
      <c r="A86" s="111"/>
      <c r="B86" s="112"/>
      <c r="C86" s="111"/>
      <c r="D86" s="113"/>
      <c r="E86" s="114"/>
      <c r="F86" s="339"/>
    </row>
    <row r="87" spans="1:6" s="100" customFormat="1" ht="12.75" customHeight="1" x14ac:dyDescent="0.25">
      <c r="A87" s="115" t="s">
        <v>97</v>
      </c>
      <c r="B87" s="116"/>
      <c r="C87" s="116"/>
      <c r="D87" s="115" t="s">
        <v>25</v>
      </c>
      <c r="E87" s="116"/>
      <c r="F87" s="340"/>
    </row>
    <row r="88" spans="1:6" s="98" customFormat="1" ht="12.75" customHeight="1" x14ac:dyDescent="0.25">
      <c r="A88" s="117"/>
      <c r="B88" s="117"/>
      <c r="C88" s="117"/>
      <c r="D88" s="117"/>
      <c r="E88" s="117"/>
      <c r="F88" s="126"/>
    </row>
    <row r="89" spans="1:6" ht="12.75" customHeight="1" x14ac:dyDescent="0.25">
      <c r="A89" s="115" t="s">
        <v>26</v>
      </c>
      <c r="B89" s="116"/>
      <c r="C89" s="116"/>
      <c r="D89" s="115" t="s">
        <v>25</v>
      </c>
      <c r="E89" s="116"/>
      <c r="F89" s="340"/>
    </row>
    <row r="90" spans="1:6" ht="15" customHeight="1" x14ac:dyDescent="0.25">
      <c r="A90" s="341" t="s">
        <v>10</v>
      </c>
      <c r="B90" s="117"/>
      <c r="C90" s="117"/>
      <c r="D90" s="117"/>
      <c r="E90" s="117"/>
      <c r="F90" s="342" t="s">
        <v>27</v>
      </c>
    </row>
    <row r="91" spans="1:6" ht="15.75" customHeight="1" x14ac:dyDescent="0.25">
      <c r="A91" s="118"/>
      <c r="B91" s="119"/>
      <c r="C91" s="120" t="s">
        <v>11</v>
      </c>
      <c r="D91" s="121"/>
      <c r="E91" s="122" t="s">
        <v>12</v>
      </c>
      <c r="F91" s="330"/>
    </row>
    <row r="92" spans="1:6" ht="15.75" customHeight="1" x14ac:dyDescent="0.25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5">
      <c r="A93" s="123"/>
      <c r="B93" s="126"/>
      <c r="C93" s="125" t="s">
        <v>14</v>
      </c>
      <c r="D93" s="116"/>
      <c r="E93" s="70" t="s">
        <v>15</v>
      </c>
      <c r="F93" s="343"/>
    </row>
    <row r="94" spans="1:6" ht="15.75" customHeight="1" x14ac:dyDescent="0.25">
      <c r="A94" s="127"/>
      <c r="B94" s="128" t="s">
        <v>16</v>
      </c>
      <c r="C94" s="125" t="s">
        <v>17</v>
      </c>
      <c r="D94" s="372" t="str">
        <f>D49</f>
        <v>Auburn Street CCDD Site - Closure 2021</v>
      </c>
      <c r="E94" s="372"/>
      <c r="F94" s="373"/>
    </row>
    <row r="95" spans="1:6" x14ac:dyDescent="0.25">
      <c r="A95" s="331" t="str">
        <f>A50</f>
        <v>Location (Sta. and land description of beginning; Sta. only for end for county and road district; street limits for municipality.)</v>
      </c>
      <c r="B95" s="331"/>
      <c r="C95" s="331"/>
      <c r="D95" s="331"/>
      <c r="E95" s="331"/>
      <c r="F95" s="332"/>
    </row>
    <row r="96" spans="1:6" ht="12" customHeight="1" x14ac:dyDescent="0.25">
      <c r="A96" s="263">
        <f t="shared" ref="A96:A104" si="4">A51</f>
        <v>0</v>
      </c>
      <c r="B96" s="108"/>
      <c r="C96" s="108"/>
      <c r="D96" s="108"/>
      <c r="E96" s="108"/>
      <c r="F96" s="333"/>
    </row>
    <row r="97" spans="1:6" ht="12" customHeight="1" x14ac:dyDescent="0.25">
      <c r="A97" s="263">
        <f t="shared" si="4"/>
        <v>0</v>
      </c>
      <c r="B97" s="108"/>
      <c r="C97" s="108"/>
      <c r="D97" s="108"/>
      <c r="E97" s="108"/>
      <c r="F97" s="333"/>
    </row>
    <row r="98" spans="1:6" ht="12" customHeight="1" x14ac:dyDescent="0.25">
      <c r="A98" s="263">
        <f t="shared" si="4"/>
        <v>0</v>
      </c>
      <c r="B98" s="108"/>
      <c r="C98" s="108"/>
      <c r="D98" s="108"/>
      <c r="E98" s="108"/>
      <c r="F98" s="333"/>
    </row>
    <row r="99" spans="1:6" ht="12" customHeight="1" x14ac:dyDescent="0.25">
      <c r="A99" s="263">
        <f t="shared" si="4"/>
        <v>0</v>
      </c>
      <c r="B99" s="108"/>
      <c r="C99" s="108"/>
      <c r="D99" s="108"/>
      <c r="E99" s="108"/>
      <c r="F99" s="333"/>
    </row>
    <row r="100" spans="1:6" ht="12" customHeight="1" x14ac:dyDescent="0.25">
      <c r="A100" s="344" t="str">
        <f t="shared" si="4"/>
        <v>a total distance of _________feet, of which ___________ feet (____________ miles) are to be improved</v>
      </c>
      <c r="B100" s="331"/>
      <c r="C100" s="331"/>
      <c r="D100" s="331"/>
      <c r="E100" s="331"/>
      <c r="F100" s="332"/>
    </row>
    <row r="101" spans="1:6" ht="12" customHeight="1" x14ac:dyDescent="0.25">
      <c r="A101" s="344" t="str">
        <f t="shared" si="4"/>
        <v xml:space="preserve">   Station ______________ is approximately ________________ miles by road from the ______________</v>
      </c>
      <c r="B101" s="331"/>
      <c r="C101" s="331"/>
      <c r="D101" s="331"/>
      <c r="E101" s="331"/>
      <c r="F101" s="332"/>
    </row>
    <row r="102" spans="1:6" ht="12" customHeight="1" x14ac:dyDescent="0.25">
      <c r="A102" s="344" t="str">
        <f t="shared" si="4"/>
        <v>railroad siding at ______________________________________</v>
      </c>
      <c r="B102" s="331"/>
      <c r="C102" s="331"/>
      <c r="D102" s="331"/>
      <c r="E102" s="331"/>
      <c r="F102" s="332"/>
    </row>
    <row r="103" spans="1:6" ht="12" customHeight="1" x14ac:dyDescent="0.25">
      <c r="A103" s="344" t="str">
        <f t="shared" si="4"/>
        <v>Type ______________________ Width ____________ Thickness ___________ Shoulders ___________</v>
      </c>
      <c r="B103" s="331"/>
      <c r="C103" s="331"/>
      <c r="D103" s="331"/>
      <c r="E103" s="331"/>
      <c r="F103" s="332"/>
    </row>
    <row r="104" spans="1:6" ht="12" customHeight="1" thickBot="1" x14ac:dyDescent="0.3">
      <c r="A104" s="344" t="str">
        <f t="shared" si="4"/>
        <v>Average Length of Haul _________________________________</v>
      </c>
      <c r="B104" s="331"/>
      <c r="C104" s="331"/>
      <c r="D104" s="331"/>
      <c r="E104" s="331"/>
      <c r="F104" s="332"/>
    </row>
    <row r="105" spans="1:6" ht="26.25" customHeight="1" thickBot="1" x14ac:dyDescent="0.3">
      <c r="A105" s="211" t="s">
        <v>2</v>
      </c>
      <c r="B105" s="212" t="s">
        <v>3</v>
      </c>
      <c r="C105" s="212" t="s">
        <v>24</v>
      </c>
      <c r="D105" s="213" t="s">
        <v>5</v>
      </c>
      <c r="E105" s="214" t="s">
        <v>6</v>
      </c>
      <c r="F105" s="214" t="s">
        <v>7</v>
      </c>
    </row>
    <row r="106" spans="1:6" ht="20.25" customHeight="1" x14ac:dyDescent="0.25">
      <c r="A106" s="254" t="str">
        <f>'Tabulation of Bids'!$A59</f>
        <v/>
      </c>
      <c r="B106" s="255" t="str">
        <f>'Tabulation of Bids'!$B59</f>
        <v/>
      </c>
      <c r="C106" s="256" t="str">
        <f>'Tabulation of Bids'!$C59</f>
        <v/>
      </c>
      <c r="D106" s="257">
        <f>'Tabulation of Bids'!$D59</f>
        <v>0</v>
      </c>
      <c r="E106" s="258">
        <f>'Tabulation of Bids'!$E59</f>
        <v>0</v>
      </c>
      <c r="F106" s="335">
        <f>D106*E106</f>
        <v>0</v>
      </c>
    </row>
    <row r="107" spans="1:6" ht="20.25" customHeight="1" x14ac:dyDescent="0.25">
      <c r="A107" s="208" t="str">
        <f>'Tabulation of Bids'!$A60</f>
        <v/>
      </c>
      <c r="B107" s="209" t="str">
        <f>'Tabulation of Bids'!$B60</f>
        <v/>
      </c>
      <c r="C107" s="222" t="str">
        <f>'Tabulation of Bids'!$C60</f>
        <v/>
      </c>
      <c r="D107" s="210">
        <f>'Tabulation of Bids'!$D60</f>
        <v>0</v>
      </c>
      <c r="E107" s="247">
        <f>'Tabulation of Bids'!$E60</f>
        <v>0</v>
      </c>
      <c r="F107" s="336">
        <f t="shared" ref="F107:F129" si="5">D107*E107</f>
        <v>0</v>
      </c>
    </row>
    <row r="108" spans="1:6" ht="20.25" customHeight="1" x14ac:dyDescent="0.25">
      <c r="A108" s="208" t="str">
        <f>'Tabulation of Bids'!$A61</f>
        <v/>
      </c>
      <c r="B108" s="209" t="str">
        <f>'Tabulation of Bids'!$B61</f>
        <v/>
      </c>
      <c r="C108" s="222" t="str">
        <f>'Tabulation of Bids'!$C61</f>
        <v/>
      </c>
      <c r="D108" s="210">
        <f>'Tabulation of Bids'!$D61</f>
        <v>0</v>
      </c>
      <c r="E108" s="247">
        <f>'Tabulation of Bids'!$E61</f>
        <v>0</v>
      </c>
      <c r="F108" s="336">
        <f t="shared" si="5"/>
        <v>0</v>
      </c>
    </row>
    <row r="109" spans="1:6" ht="20.25" customHeight="1" x14ac:dyDescent="0.25">
      <c r="A109" s="208" t="str">
        <f>'Tabulation of Bids'!$A62</f>
        <v/>
      </c>
      <c r="B109" s="209" t="str">
        <f>'Tabulation of Bids'!$B62</f>
        <v/>
      </c>
      <c r="C109" s="222" t="str">
        <f>'Tabulation of Bids'!$C62</f>
        <v/>
      </c>
      <c r="D109" s="210">
        <f>'Tabulation of Bids'!$D62</f>
        <v>0</v>
      </c>
      <c r="E109" s="247">
        <f>'Tabulation of Bids'!$E62</f>
        <v>0</v>
      </c>
      <c r="F109" s="336">
        <f t="shared" si="5"/>
        <v>0</v>
      </c>
    </row>
    <row r="110" spans="1:6" ht="20.25" customHeight="1" x14ac:dyDescent="0.25">
      <c r="A110" s="208" t="str">
        <f>'Tabulation of Bids'!$A63</f>
        <v/>
      </c>
      <c r="B110" s="209" t="str">
        <f>'Tabulation of Bids'!$B63</f>
        <v/>
      </c>
      <c r="C110" s="222" t="str">
        <f>'Tabulation of Bids'!$C63</f>
        <v/>
      </c>
      <c r="D110" s="210">
        <f>'Tabulation of Bids'!$D63</f>
        <v>0</v>
      </c>
      <c r="E110" s="247">
        <f>'Tabulation of Bids'!$E63</f>
        <v>0</v>
      </c>
      <c r="F110" s="336">
        <f t="shared" si="5"/>
        <v>0</v>
      </c>
    </row>
    <row r="111" spans="1:6" ht="20.25" customHeight="1" x14ac:dyDescent="0.25">
      <c r="A111" s="208" t="str">
        <f>'Tabulation of Bids'!$A64</f>
        <v/>
      </c>
      <c r="B111" s="209" t="str">
        <f>'Tabulation of Bids'!$B64</f>
        <v/>
      </c>
      <c r="C111" s="222" t="str">
        <f>'Tabulation of Bids'!$C64</f>
        <v/>
      </c>
      <c r="D111" s="210">
        <f>'Tabulation of Bids'!$D64</f>
        <v>0</v>
      </c>
      <c r="E111" s="247">
        <f>'Tabulation of Bids'!$E64</f>
        <v>0</v>
      </c>
      <c r="F111" s="336">
        <f t="shared" si="5"/>
        <v>0</v>
      </c>
    </row>
    <row r="112" spans="1:6" ht="20.25" customHeight="1" x14ac:dyDescent="0.25">
      <c r="A112" s="208" t="str">
        <f>'Tabulation of Bids'!$A65</f>
        <v/>
      </c>
      <c r="B112" s="209" t="str">
        <f>'Tabulation of Bids'!$B65</f>
        <v/>
      </c>
      <c r="C112" s="222" t="str">
        <f>'Tabulation of Bids'!$C65</f>
        <v/>
      </c>
      <c r="D112" s="210">
        <f>'Tabulation of Bids'!$D65</f>
        <v>0</v>
      </c>
      <c r="E112" s="247">
        <f>'Tabulation of Bids'!$E65</f>
        <v>0</v>
      </c>
      <c r="F112" s="336">
        <f t="shared" si="5"/>
        <v>0</v>
      </c>
    </row>
    <row r="113" spans="1:6" ht="20.25" customHeight="1" x14ac:dyDescent="0.25">
      <c r="A113" s="208" t="str">
        <f>'Tabulation of Bids'!$A66</f>
        <v/>
      </c>
      <c r="B113" s="209" t="str">
        <f>'Tabulation of Bids'!$B66</f>
        <v/>
      </c>
      <c r="C113" s="222" t="str">
        <f>'Tabulation of Bids'!$C66</f>
        <v/>
      </c>
      <c r="D113" s="210">
        <f>'Tabulation of Bids'!$D66</f>
        <v>0</v>
      </c>
      <c r="E113" s="247">
        <f>'Tabulation of Bids'!$E66</f>
        <v>0</v>
      </c>
      <c r="F113" s="336">
        <f t="shared" si="5"/>
        <v>0</v>
      </c>
    </row>
    <row r="114" spans="1:6" ht="20.25" customHeight="1" x14ac:dyDescent="0.25">
      <c r="A114" s="208" t="str">
        <f>'Tabulation of Bids'!$A67</f>
        <v/>
      </c>
      <c r="B114" s="209" t="str">
        <f>'Tabulation of Bids'!$B67</f>
        <v/>
      </c>
      <c r="C114" s="222" t="str">
        <f>'Tabulation of Bids'!$C67</f>
        <v/>
      </c>
      <c r="D114" s="210">
        <f>'Tabulation of Bids'!$D67</f>
        <v>0</v>
      </c>
      <c r="E114" s="247">
        <f>'Tabulation of Bids'!$E67</f>
        <v>0</v>
      </c>
      <c r="F114" s="336">
        <f t="shared" si="5"/>
        <v>0</v>
      </c>
    </row>
    <row r="115" spans="1:6" ht="20.25" customHeight="1" x14ac:dyDescent="0.25">
      <c r="A115" s="208" t="str">
        <f>'Tabulation of Bids'!$A68</f>
        <v/>
      </c>
      <c r="B115" s="209" t="str">
        <f>'Tabulation of Bids'!$B68</f>
        <v/>
      </c>
      <c r="C115" s="222" t="str">
        <f>'Tabulation of Bids'!$C68</f>
        <v/>
      </c>
      <c r="D115" s="210">
        <f>'Tabulation of Bids'!$D68</f>
        <v>0</v>
      </c>
      <c r="E115" s="247">
        <f>'Tabulation of Bids'!$E68</f>
        <v>0</v>
      </c>
      <c r="F115" s="336">
        <f t="shared" si="5"/>
        <v>0</v>
      </c>
    </row>
    <row r="116" spans="1:6" ht="20.25" customHeight="1" x14ac:dyDescent="0.25">
      <c r="A116" s="208" t="str">
        <f>'Tabulation of Bids'!$A69</f>
        <v/>
      </c>
      <c r="B116" s="209" t="str">
        <f>'Tabulation of Bids'!$B69</f>
        <v/>
      </c>
      <c r="C116" s="222" t="str">
        <f>'Tabulation of Bids'!$C69</f>
        <v/>
      </c>
      <c r="D116" s="210">
        <f>'Tabulation of Bids'!$D69</f>
        <v>0</v>
      </c>
      <c r="E116" s="247">
        <f>'Tabulation of Bids'!$E69</f>
        <v>0</v>
      </c>
      <c r="F116" s="336">
        <f t="shared" si="5"/>
        <v>0</v>
      </c>
    </row>
    <row r="117" spans="1:6" ht="20.25" customHeight="1" x14ac:dyDescent="0.25">
      <c r="A117" s="208" t="str">
        <f>'Tabulation of Bids'!$A70</f>
        <v/>
      </c>
      <c r="B117" s="209" t="str">
        <f>'Tabulation of Bids'!$B70</f>
        <v/>
      </c>
      <c r="C117" s="222" t="str">
        <f>'Tabulation of Bids'!$C70</f>
        <v/>
      </c>
      <c r="D117" s="210">
        <f>'Tabulation of Bids'!$D70</f>
        <v>0</v>
      </c>
      <c r="E117" s="247">
        <f>'Tabulation of Bids'!$E70</f>
        <v>0</v>
      </c>
      <c r="F117" s="336">
        <f t="shared" si="5"/>
        <v>0</v>
      </c>
    </row>
    <row r="118" spans="1:6" ht="20.25" customHeight="1" x14ac:dyDescent="0.25">
      <c r="A118" s="208" t="str">
        <f>'Tabulation of Bids'!$A71</f>
        <v/>
      </c>
      <c r="B118" s="209" t="str">
        <f>'Tabulation of Bids'!$B71</f>
        <v/>
      </c>
      <c r="C118" s="222" t="str">
        <f>'Tabulation of Bids'!$C71</f>
        <v/>
      </c>
      <c r="D118" s="210">
        <f>'Tabulation of Bids'!$D71</f>
        <v>0</v>
      </c>
      <c r="E118" s="247">
        <f>'Tabulation of Bids'!$E71</f>
        <v>0</v>
      </c>
      <c r="F118" s="336">
        <f t="shared" si="5"/>
        <v>0</v>
      </c>
    </row>
    <row r="119" spans="1:6" ht="20.25" customHeight="1" x14ac:dyDescent="0.25">
      <c r="A119" s="208" t="str">
        <f>'Tabulation of Bids'!$A72</f>
        <v/>
      </c>
      <c r="B119" s="209" t="str">
        <f>'Tabulation of Bids'!$B72</f>
        <v/>
      </c>
      <c r="C119" s="222" t="str">
        <f>'Tabulation of Bids'!$C72</f>
        <v/>
      </c>
      <c r="D119" s="210">
        <f>'Tabulation of Bids'!$D72</f>
        <v>0</v>
      </c>
      <c r="E119" s="247">
        <f>'Tabulation of Bids'!$E72</f>
        <v>0</v>
      </c>
      <c r="F119" s="336">
        <f t="shared" si="5"/>
        <v>0</v>
      </c>
    </row>
    <row r="120" spans="1:6" ht="20.25" customHeight="1" x14ac:dyDescent="0.25">
      <c r="A120" s="208" t="str">
        <f>'Tabulation of Bids'!$A73</f>
        <v/>
      </c>
      <c r="B120" s="209" t="str">
        <f>'Tabulation of Bids'!$B73</f>
        <v/>
      </c>
      <c r="C120" s="222" t="str">
        <f>'Tabulation of Bids'!$C73</f>
        <v/>
      </c>
      <c r="D120" s="210">
        <f>'Tabulation of Bids'!$D73</f>
        <v>0</v>
      </c>
      <c r="E120" s="247">
        <f>'Tabulation of Bids'!$E73</f>
        <v>0</v>
      </c>
      <c r="F120" s="336">
        <f t="shared" si="5"/>
        <v>0</v>
      </c>
    </row>
    <row r="121" spans="1:6" ht="20.25" customHeight="1" x14ac:dyDescent="0.25">
      <c r="A121" s="208" t="str">
        <f>'Tabulation of Bids'!$A74</f>
        <v/>
      </c>
      <c r="B121" s="209" t="str">
        <f>'Tabulation of Bids'!$B74</f>
        <v/>
      </c>
      <c r="C121" s="222" t="str">
        <f>'Tabulation of Bids'!$C74</f>
        <v/>
      </c>
      <c r="D121" s="210">
        <f>'Tabulation of Bids'!$D74</f>
        <v>0</v>
      </c>
      <c r="E121" s="247">
        <f>'Tabulation of Bids'!$E74</f>
        <v>0</v>
      </c>
      <c r="F121" s="336">
        <f t="shared" si="5"/>
        <v>0</v>
      </c>
    </row>
    <row r="122" spans="1:6" ht="20.25" customHeight="1" x14ac:dyDescent="0.25">
      <c r="A122" s="208" t="str">
        <f>'Tabulation of Bids'!$A75</f>
        <v/>
      </c>
      <c r="B122" s="209" t="str">
        <f>'Tabulation of Bids'!$B75</f>
        <v/>
      </c>
      <c r="C122" s="222" t="str">
        <f>'Tabulation of Bids'!$C75</f>
        <v/>
      </c>
      <c r="D122" s="210">
        <f>'Tabulation of Bids'!$D75</f>
        <v>0</v>
      </c>
      <c r="E122" s="247">
        <f>'Tabulation of Bids'!$E75</f>
        <v>0</v>
      </c>
      <c r="F122" s="336">
        <f t="shared" si="5"/>
        <v>0</v>
      </c>
    </row>
    <row r="123" spans="1:6" ht="20.25" customHeight="1" x14ac:dyDescent="0.25">
      <c r="A123" s="208" t="str">
        <f>'Tabulation of Bids'!$A76</f>
        <v/>
      </c>
      <c r="B123" s="209" t="str">
        <f>'Tabulation of Bids'!$B76</f>
        <v/>
      </c>
      <c r="C123" s="222" t="str">
        <f>'Tabulation of Bids'!$C76</f>
        <v/>
      </c>
      <c r="D123" s="210">
        <f>'Tabulation of Bids'!$D76</f>
        <v>0</v>
      </c>
      <c r="E123" s="247">
        <f>'Tabulation of Bids'!$E76</f>
        <v>0</v>
      </c>
      <c r="F123" s="336">
        <f t="shared" si="5"/>
        <v>0</v>
      </c>
    </row>
    <row r="124" spans="1:6" ht="20.25" customHeight="1" x14ac:dyDescent="0.25">
      <c r="A124" s="208" t="str">
        <f>'Tabulation of Bids'!$A77</f>
        <v/>
      </c>
      <c r="B124" s="209" t="str">
        <f>'Tabulation of Bids'!$B77</f>
        <v/>
      </c>
      <c r="C124" s="222" t="str">
        <f>'Tabulation of Bids'!$C77</f>
        <v/>
      </c>
      <c r="D124" s="210">
        <f>'Tabulation of Bids'!$D77</f>
        <v>0</v>
      </c>
      <c r="E124" s="247">
        <f>'Tabulation of Bids'!$E77</f>
        <v>0</v>
      </c>
      <c r="F124" s="336">
        <f t="shared" si="5"/>
        <v>0</v>
      </c>
    </row>
    <row r="125" spans="1:6" ht="20.25" customHeight="1" x14ac:dyDescent="0.25">
      <c r="A125" s="208" t="str">
        <f>'Tabulation of Bids'!$A78</f>
        <v/>
      </c>
      <c r="B125" s="209" t="str">
        <f>'Tabulation of Bids'!$B78</f>
        <v/>
      </c>
      <c r="C125" s="222" t="str">
        <f>'Tabulation of Bids'!$C78</f>
        <v/>
      </c>
      <c r="D125" s="210">
        <f>'Tabulation of Bids'!$D78</f>
        <v>0</v>
      </c>
      <c r="E125" s="247">
        <f>'Tabulation of Bids'!$E78</f>
        <v>0</v>
      </c>
      <c r="F125" s="336">
        <f t="shared" si="5"/>
        <v>0</v>
      </c>
    </row>
    <row r="126" spans="1:6" ht="20.25" customHeight="1" x14ac:dyDescent="0.25">
      <c r="A126" s="208" t="str">
        <f>'Tabulation of Bids'!$A79</f>
        <v/>
      </c>
      <c r="B126" s="209" t="str">
        <f>'Tabulation of Bids'!$B79</f>
        <v/>
      </c>
      <c r="C126" s="222" t="str">
        <f>'Tabulation of Bids'!$C79</f>
        <v/>
      </c>
      <c r="D126" s="210">
        <f>'Tabulation of Bids'!$D79</f>
        <v>0</v>
      </c>
      <c r="E126" s="247">
        <f>'Tabulation of Bids'!$E79</f>
        <v>0</v>
      </c>
      <c r="F126" s="336">
        <f t="shared" si="5"/>
        <v>0</v>
      </c>
    </row>
    <row r="127" spans="1:6" ht="20.25" customHeight="1" x14ac:dyDescent="0.25">
      <c r="A127" s="208" t="str">
        <f>'Tabulation of Bids'!$A80</f>
        <v/>
      </c>
      <c r="B127" s="209" t="str">
        <f>'Tabulation of Bids'!$B80</f>
        <v/>
      </c>
      <c r="C127" s="222" t="str">
        <f>'Tabulation of Bids'!$C80</f>
        <v/>
      </c>
      <c r="D127" s="210">
        <f>'Tabulation of Bids'!$D80</f>
        <v>0</v>
      </c>
      <c r="E127" s="247">
        <f>'Tabulation of Bids'!$E80</f>
        <v>0</v>
      </c>
      <c r="F127" s="336">
        <f t="shared" si="5"/>
        <v>0</v>
      </c>
    </row>
    <row r="128" spans="1:6" ht="20.25" customHeight="1" x14ac:dyDescent="0.25">
      <c r="A128" s="208" t="str">
        <f>'Tabulation of Bids'!$A81</f>
        <v/>
      </c>
      <c r="B128" s="209" t="str">
        <f>'Tabulation of Bids'!$B81</f>
        <v/>
      </c>
      <c r="C128" s="222" t="str">
        <f>'Tabulation of Bids'!$C81</f>
        <v/>
      </c>
      <c r="D128" s="210">
        <f>'Tabulation of Bids'!$D81</f>
        <v>0</v>
      </c>
      <c r="E128" s="247">
        <f>'Tabulation of Bids'!$E81</f>
        <v>0</v>
      </c>
      <c r="F128" s="336">
        <f t="shared" si="5"/>
        <v>0</v>
      </c>
    </row>
    <row r="129" spans="1:6" ht="20.25" customHeight="1" thickBot="1" x14ac:dyDescent="0.3">
      <c r="A129" s="259" t="str">
        <f>'Tabulation of Bids'!$A82</f>
        <v/>
      </c>
      <c r="B129" s="260" t="str">
        <f>'Tabulation of Bids'!$B82</f>
        <v/>
      </c>
      <c r="C129" s="252" t="str">
        <f>'Tabulation of Bids'!$C82</f>
        <v/>
      </c>
      <c r="D129" s="261">
        <f>'Tabulation of Bids'!$D82</f>
        <v>0</v>
      </c>
      <c r="E129" s="262">
        <f>'Tabulation of Bids'!$E82</f>
        <v>0</v>
      </c>
      <c r="F129" s="337">
        <f t="shared" si="5"/>
        <v>0</v>
      </c>
    </row>
    <row r="130" spans="1:6" ht="12.75" customHeight="1" thickBot="1" x14ac:dyDescent="0.3">
      <c r="A130" s="249"/>
      <c r="B130" s="250"/>
      <c r="C130" s="251"/>
      <c r="D130" s="252"/>
      <c r="E130" s="253" t="str">
        <f>IF(NOT(ISNUMBER($A151)),"Total ","Sub Total ")</f>
        <v xml:space="preserve">Total </v>
      </c>
      <c r="F130" s="338">
        <f>SUM(F106:F129)+F85</f>
        <v>60650</v>
      </c>
    </row>
    <row r="131" spans="1:6" ht="12.75" customHeight="1" x14ac:dyDescent="0.25">
      <c r="A131" s="111"/>
      <c r="B131" s="112"/>
      <c r="C131" s="111"/>
      <c r="D131" s="113"/>
      <c r="E131" s="114"/>
      <c r="F131" s="339"/>
    </row>
    <row r="132" spans="1:6" ht="12.75" customHeight="1" x14ac:dyDescent="0.25">
      <c r="A132" s="115" t="s">
        <v>97</v>
      </c>
      <c r="B132" s="116"/>
      <c r="C132" s="116"/>
      <c r="D132" s="115" t="s">
        <v>25</v>
      </c>
      <c r="E132" s="116"/>
      <c r="F132" s="340"/>
    </row>
    <row r="133" spans="1:6" s="100" customFormat="1" ht="12.75" customHeight="1" x14ac:dyDescent="0.25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5">
      <c r="A134" s="115" t="s">
        <v>26</v>
      </c>
      <c r="B134" s="116"/>
      <c r="C134" s="116"/>
      <c r="D134" s="115" t="s">
        <v>25</v>
      </c>
      <c r="E134" s="116"/>
      <c r="F134" s="340"/>
    </row>
    <row r="135" spans="1:6" ht="15" customHeight="1" x14ac:dyDescent="0.25">
      <c r="A135" s="341" t="s">
        <v>89</v>
      </c>
      <c r="B135" s="117"/>
      <c r="C135" s="117"/>
      <c r="D135" s="117"/>
      <c r="E135" s="117"/>
      <c r="F135" s="342" t="s">
        <v>27</v>
      </c>
    </row>
    <row r="136" spans="1:6" ht="15.75" customHeight="1" x14ac:dyDescent="0.25">
      <c r="A136" s="118"/>
      <c r="B136" s="119"/>
      <c r="C136" s="120" t="s">
        <v>11</v>
      </c>
      <c r="D136" s="121"/>
      <c r="E136" s="122" t="s">
        <v>12</v>
      </c>
      <c r="F136" s="330"/>
    </row>
    <row r="137" spans="1:6" ht="15.75" customHeight="1" x14ac:dyDescent="0.25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5">
      <c r="A138" s="123"/>
      <c r="B138" s="126"/>
      <c r="C138" s="125" t="s">
        <v>14</v>
      </c>
      <c r="D138" s="116"/>
      <c r="E138" s="70" t="s">
        <v>15</v>
      </c>
      <c r="F138" s="343"/>
    </row>
    <row r="139" spans="1:6" ht="15.75" customHeight="1" x14ac:dyDescent="0.25">
      <c r="A139" s="127"/>
      <c r="B139" s="128" t="s">
        <v>16</v>
      </c>
      <c r="C139" s="125" t="s">
        <v>17</v>
      </c>
      <c r="D139" s="372" t="str">
        <f>D94</f>
        <v>Auburn Street CCDD Site - Closure 2021</v>
      </c>
      <c r="E139" s="372"/>
      <c r="F139" s="373"/>
    </row>
    <row r="140" spans="1:6" x14ac:dyDescent="0.25">
      <c r="A140" s="331" t="str">
        <f>A95</f>
        <v>Location (Sta. and land description of beginning; Sta. only for end for county and road district; street limits for municipality.)</v>
      </c>
      <c r="B140" s="331"/>
      <c r="C140" s="331"/>
      <c r="D140" s="331"/>
      <c r="E140" s="331"/>
      <c r="F140" s="332"/>
    </row>
    <row r="141" spans="1:6" x14ac:dyDescent="0.25">
      <c r="A141" s="263">
        <f t="shared" ref="A141:A149" si="6">A96</f>
        <v>0</v>
      </c>
      <c r="B141" s="108"/>
      <c r="C141" s="108"/>
      <c r="D141" s="108"/>
      <c r="E141" s="108"/>
      <c r="F141" s="333"/>
    </row>
    <row r="142" spans="1:6" ht="12" customHeight="1" x14ac:dyDescent="0.25">
      <c r="A142" s="263">
        <f t="shared" si="6"/>
        <v>0</v>
      </c>
      <c r="B142" s="108"/>
      <c r="C142" s="108"/>
      <c r="D142" s="108"/>
      <c r="E142" s="108"/>
      <c r="F142" s="333"/>
    </row>
    <row r="143" spans="1:6" ht="12" customHeight="1" x14ac:dyDescent="0.25">
      <c r="A143" s="263">
        <f t="shared" si="6"/>
        <v>0</v>
      </c>
      <c r="B143" s="108"/>
      <c r="C143" s="108"/>
      <c r="D143" s="108"/>
      <c r="E143" s="108"/>
      <c r="F143" s="333"/>
    </row>
    <row r="144" spans="1:6" ht="12" customHeight="1" x14ac:dyDescent="0.25">
      <c r="A144" s="263">
        <f t="shared" si="6"/>
        <v>0</v>
      </c>
      <c r="B144" s="108"/>
      <c r="C144" s="108"/>
      <c r="D144" s="108"/>
      <c r="E144" s="108"/>
      <c r="F144" s="333"/>
    </row>
    <row r="145" spans="1:6" ht="12" customHeight="1" x14ac:dyDescent="0.25">
      <c r="A145" s="344" t="str">
        <f t="shared" si="6"/>
        <v>a total distance of _________feet, of which ___________ feet (____________ miles) are to be improved</v>
      </c>
      <c r="B145" s="331"/>
      <c r="C145" s="331"/>
      <c r="D145" s="331"/>
      <c r="E145" s="331"/>
      <c r="F145" s="332"/>
    </row>
    <row r="146" spans="1:6" ht="12" customHeight="1" x14ac:dyDescent="0.25">
      <c r="A146" s="344" t="str">
        <f t="shared" si="6"/>
        <v xml:space="preserve">   Station ______________ is approximately ________________ miles by road from the ______________</v>
      </c>
      <c r="B146" s="331"/>
      <c r="C146" s="331"/>
      <c r="D146" s="331"/>
      <c r="E146" s="331"/>
      <c r="F146" s="332"/>
    </row>
    <row r="147" spans="1:6" ht="12" customHeight="1" x14ac:dyDescent="0.25">
      <c r="A147" s="344" t="str">
        <f t="shared" si="6"/>
        <v>railroad siding at ______________________________________</v>
      </c>
      <c r="B147" s="331"/>
      <c r="C147" s="331"/>
      <c r="D147" s="331"/>
      <c r="E147" s="331"/>
      <c r="F147" s="332"/>
    </row>
    <row r="148" spans="1:6" ht="12" customHeight="1" x14ac:dyDescent="0.25">
      <c r="A148" s="344" t="str">
        <f t="shared" si="6"/>
        <v>Type ______________________ Width ____________ Thickness ___________ Shoulders ___________</v>
      </c>
      <c r="B148" s="331"/>
      <c r="C148" s="331"/>
      <c r="D148" s="331"/>
      <c r="E148" s="331"/>
      <c r="F148" s="332"/>
    </row>
    <row r="149" spans="1:6" ht="12" customHeight="1" thickBot="1" x14ac:dyDescent="0.3">
      <c r="A149" s="344" t="str">
        <f t="shared" si="6"/>
        <v>Average Length of Haul _________________________________</v>
      </c>
      <c r="B149" s="331"/>
      <c r="C149" s="331"/>
      <c r="D149" s="331"/>
      <c r="E149" s="331"/>
      <c r="F149" s="332"/>
    </row>
    <row r="150" spans="1:6" ht="26.25" customHeight="1" thickBot="1" x14ac:dyDescent="0.3">
      <c r="A150" s="211" t="s">
        <v>2</v>
      </c>
      <c r="B150" s="212" t="s">
        <v>3</v>
      </c>
      <c r="C150" s="212" t="s">
        <v>24</v>
      </c>
      <c r="D150" s="213" t="s">
        <v>5</v>
      </c>
      <c r="E150" s="214" t="s">
        <v>6</v>
      </c>
      <c r="F150" s="214" t="s">
        <v>7</v>
      </c>
    </row>
    <row r="151" spans="1:6" ht="20.25" customHeight="1" x14ac:dyDescent="0.25">
      <c r="A151" s="208" t="str">
        <f>'Tabulation of Bids'!$A85</f>
        <v/>
      </c>
      <c r="B151" s="209" t="str">
        <f>'Tabulation of Bids'!$B85</f>
        <v/>
      </c>
      <c r="C151" s="222" t="str">
        <f>'Tabulation of Bids'!$C85</f>
        <v/>
      </c>
      <c r="D151" s="210">
        <f>'Tabulation of Bids'!$D85</f>
        <v>0</v>
      </c>
      <c r="E151" s="247">
        <f>'Tabulation of Bids'!$E85</f>
        <v>0</v>
      </c>
      <c r="F151" s="335">
        <f>D151*E151</f>
        <v>0</v>
      </c>
    </row>
    <row r="152" spans="1:6" ht="20.25" customHeight="1" x14ac:dyDescent="0.25">
      <c r="A152" s="208" t="str">
        <f>'Tabulation of Bids'!$A86</f>
        <v/>
      </c>
      <c r="B152" s="209" t="str">
        <f>'Tabulation of Bids'!$B86</f>
        <v/>
      </c>
      <c r="C152" s="222" t="str">
        <f>'Tabulation of Bids'!$C86</f>
        <v/>
      </c>
      <c r="D152" s="210">
        <f>'Tabulation of Bids'!$D86</f>
        <v>0</v>
      </c>
      <c r="E152" s="247">
        <f>'Tabulation of Bids'!$E86</f>
        <v>0</v>
      </c>
      <c r="F152" s="335">
        <f t="shared" ref="F152:F174" si="7">D152*E152</f>
        <v>0</v>
      </c>
    </row>
    <row r="153" spans="1:6" ht="20.25" customHeight="1" x14ac:dyDescent="0.25">
      <c r="A153" s="208" t="str">
        <f>'Tabulation of Bids'!$A87</f>
        <v/>
      </c>
      <c r="B153" s="209" t="str">
        <f>'Tabulation of Bids'!$B87</f>
        <v/>
      </c>
      <c r="C153" s="222" t="str">
        <f>'Tabulation of Bids'!$C87</f>
        <v/>
      </c>
      <c r="D153" s="210">
        <f>'Tabulation of Bids'!$D87</f>
        <v>0</v>
      </c>
      <c r="E153" s="247">
        <f>'Tabulation of Bids'!$E87</f>
        <v>0</v>
      </c>
      <c r="F153" s="335">
        <f t="shared" si="7"/>
        <v>0</v>
      </c>
    </row>
    <row r="154" spans="1:6" ht="20.25" customHeight="1" x14ac:dyDescent="0.25">
      <c r="A154" s="208" t="str">
        <f>'Tabulation of Bids'!$A88</f>
        <v/>
      </c>
      <c r="B154" s="209" t="str">
        <f>'Tabulation of Bids'!$B88</f>
        <v/>
      </c>
      <c r="C154" s="222" t="str">
        <f>'Tabulation of Bids'!$C88</f>
        <v/>
      </c>
      <c r="D154" s="210">
        <f>'Tabulation of Bids'!$D88</f>
        <v>0</v>
      </c>
      <c r="E154" s="247">
        <f>'Tabulation of Bids'!$E88</f>
        <v>0</v>
      </c>
      <c r="F154" s="335">
        <f t="shared" si="7"/>
        <v>0</v>
      </c>
    </row>
    <row r="155" spans="1:6" ht="20.25" customHeight="1" x14ac:dyDescent="0.25">
      <c r="A155" s="208" t="str">
        <f>'Tabulation of Bids'!$A89</f>
        <v/>
      </c>
      <c r="B155" s="209" t="str">
        <f>'Tabulation of Bids'!$B89</f>
        <v/>
      </c>
      <c r="C155" s="222" t="str">
        <f>'Tabulation of Bids'!$C89</f>
        <v/>
      </c>
      <c r="D155" s="210">
        <f>'Tabulation of Bids'!$D89</f>
        <v>0</v>
      </c>
      <c r="E155" s="247">
        <f>'Tabulation of Bids'!$E89</f>
        <v>0</v>
      </c>
      <c r="F155" s="335">
        <f t="shared" si="7"/>
        <v>0</v>
      </c>
    </row>
    <row r="156" spans="1:6" ht="20.25" customHeight="1" x14ac:dyDescent="0.25">
      <c r="A156" s="208" t="str">
        <f>'Tabulation of Bids'!$A90</f>
        <v/>
      </c>
      <c r="B156" s="209" t="str">
        <f>'Tabulation of Bids'!$B90</f>
        <v/>
      </c>
      <c r="C156" s="222" t="str">
        <f>'Tabulation of Bids'!$C90</f>
        <v/>
      </c>
      <c r="D156" s="210">
        <f>'Tabulation of Bids'!$D90</f>
        <v>0</v>
      </c>
      <c r="E156" s="247">
        <f>'Tabulation of Bids'!$E90</f>
        <v>0</v>
      </c>
      <c r="F156" s="335">
        <f t="shared" si="7"/>
        <v>0</v>
      </c>
    </row>
    <row r="157" spans="1:6" ht="20.25" customHeight="1" x14ac:dyDescent="0.25">
      <c r="A157" s="208" t="str">
        <f>'Tabulation of Bids'!$A91</f>
        <v/>
      </c>
      <c r="B157" s="209" t="str">
        <f>'Tabulation of Bids'!$B91</f>
        <v/>
      </c>
      <c r="C157" s="222" t="str">
        <f>'Tabulation of Bids'!$C91</f>
        <v/>
      </c>
      <c r="D157" s="210">
        <f>'Tabulation of Bids'!$D91</f>
        <v>0</v>
      </c>
      <c r="E157" s="247">
        <f>'Tabulation of Bids'!$E91</f>
        <v>0</v>
      </c>
      <c r="F157" s="335">
        <f t="shared" si="7"/>
        <v>0</v>
      </c>
    </row>
    <row r="158" spans="1:6" ht="20.25" customHeight="1" x14ac:dyDescent="0.25">
      <c r="A158" s="208" t="str">
        <f>'Tabulation of Bids'!$A92</f>
        <v/>
      </c>
      <c r="B158" s="209" t="str">
        <f>'Tabulation of Bids'!$B92</f>
        <v/>
      </c>
      <c r="C158" s="222" t="str">
        <f>'Tabulation of Bids'!$C92</f>
        <v/>
      </c>
      <c r="D158" s="210">
        <f>'Tabulation of Bids'!$D92</f>
        <v>0</v>
      </c>
      <c r="E158" s="247">
        <f>'Tabulation of Bids'!$E92</f>
        <v>0</v>
      </c>
      <c r="F158" s="335">
        <f t="shared" si="7"/>
        <v>0</v>
      </c>
    </row>
    <row r="159" spans="1:6" ht="20.25" customHeight="1" x14ac:dyDescent="0.25">
      <c r="A159" s="208" t="str">
        <f>'Tabulation of Bids'!$A93</f>
        <v/>
      </c>
      <c r="B159" s="209" t="str">
        <f>'Tabulation of Bids'!$B93</f>
        <v/>
      </c>
      <c r="C159" s="222" t="str">
        <f>'Tabulation of Bids'!$C93</f>
        <v/>
      </c>
      <c r="D159" s="210">
        <f>'Tabulation of Bids'!$D93</f>
        <v>0</v>
      </c>
      <c r="E159" s="247">
        <f>'Tabulation of Bids'!$E93</f>
        <v>0</v>
      </c>
      <c r="F159" s="335">
        <f t="shared" si="7"/>
        <v>0</v>
      </c>
    </row>
    <row r="160" spans="1:6" ht="20.25" customHeight="1" x14ac:dyDescent="0.25">
      <c r="A160" s="208" t="str">
        <f>'Tabulation of Bids'!$A94</f>
        <v/>
      </c>
      <c r="B160" s="209" t="str">
        <f>'Tabulation of Bids'!$B94</f>
        <v/>
      </c>
      <c r="C160" s="222" t="str">
        <f>'Tabulation of Bids'!$C94</f>
        <v/>
      </c>
      <c r="D160" s="210">
        <f>'Tabulation of Bids'!$D94</f>
        <v>0</v>
      </c>
      <c r="E160" s="247">
        <f>'Tabulation of Bids'!$E94</f>
        <v>0</v>
      </c>
      <c r="F160" s="335">
        <f t="shared" si="7"/>
        <v>0</v>
      </c>
    </row>
    <row r="161" spans="1:6" ht="20.25" customHeight="1" x14ac:dyDescent="0.25">
      <c r="A161" s="208" t="str">
        <f>'Tabulation of Bids'!$A95</f>
        <v/>
      </c>
      <c r="B161" s="209" t="str">
        <f>'Tabulation of Bids'!$B95</f>
        <v/>
      </c>
      <c r="C161" s="222" t="str">
        <f>'Tabulation of Bids'!$C95</f>
        <v/>
      </c>
      <c r="D161" s="210">
        <f>'Tabulation of Bids'!$D95</f>
        <v>0</v>
      </c>
      <c r="E161" s="247">
        <f>'Tabulation of Bids'!$E95</f>
        <v>0</v>
      </c>
      <c r="F161" s="335">
        <f t="shared" si="7"/>
        <v>0</v>
      </c>
    </row>
    <row r="162" spans="1:6" ht="20.25" customHeight="1" x14ac:dyDescent="0.25">
      <c r="A162" s="208" t="str">
        <f>'Tabulation of Bids'!$A96</f>
        <v/>
      </c>
      <c r="B162" s="209" t="str">
        <f>'Tabulation of Bids'!$B96</f>
        <v/>
      </c>
      <c r="C162" s="222" t="str">
        <f>'Tabulation of Bids'!$C96</f>
        <v/>
      </c>
      <c r="D162" s="210">
        <f>'Tabulation of Bids'!$D96</f>
        <v>0</v>
      </c>
      <c r="E162" s="247">
        <f>'Tabulation of Bids'!$E96</f>
        <v>0</v>
      </c>
      <c r="F162" s="335">
        <f t="shared" si="7"/>
        <v>0</v>
      </c>
    </row>
    <row r="163" spans="1:6" ht="20.25" customHeight="1" x14ac:dyDescent="0.25">
      <c r="A163" s="208" t="str">
        <f>'Tabulation of Bids'!$A97</f>
        <v/>
      </c>
      <c r="B163" s="209" t="str">
        <f>'Tabulation of Bids'!$B97</f>
        <v/>
      </c>
      <c r="C163" s="222" t="str">
        <f>'Tabulation of Bids'!$C97</f>
        <v/>
      </c>
      <c r="D163" s="210">
        <f>'Tabulation of Bids'!$D97</f>
        <v>0</v>
      </c>
      <c r="E163" s="247">
        <f>'Tabulation of Bids'!$E97</f>
        <v>0</v>
      </c>
      <c r="F163" s="335">
        <f t="shared" si="7"/>
        <v>0</v>
      </c>
    </row>
    <row r="164" spans="1:6" ht="20.25" customHeight="1" x14ac:dyDescent="0.25">
      <c r="A164" s="208" t="str">
        <f>'Tabulation of Bids'!$A98</f>
        <v/>
      </c>
      <c r="B164" s="209" t="str">
        <f>'Tabulation of Bids'!$B98</f>
        <v/>
      </c>
      <c r="C164" s="222" t="str">
        <f>'Tabulation of Bids'!$C98</f>
        <v/>
      </c>
      <c r="D164" s="210">
        <f>'Tabulation of Bids'!$D98</f>
        <v>0</v>
      </c>
      <c r="E164" s="247">
        <f>'Tabulation of Bids'!$E98</f>
        <v>0</v>
      </c>
      <c r="F164" s="335">
        <f t="shared" si="7"/>
        <v>0</v>
      </c>
    </row>
    <row r="165" spans="1:6" ht="20.25" customHeight="1" x14ac:dyDescent="0.25">
      <c r="A165" s="208" t="str">
        <f>'Tabulation of Bids'!$A99</f>
        <v/>
      </c>
      <c r="B165" s="209" t="str">
        <f>'Tabulation of Bids'!$B99</f>
        <v/>
      </c>
      <c r="C165" s="222" t="str">
        <f>'Tabulation of Bids'!$C99</f>
        <v/>
      </c>
      <c r="D165" s="210">
        <f>'Tabulation of Bids'!$D99</f>
        <v>0</v>
      </c>
      <c r="E165" s="247">
        <f>'Tabulation of Bids'!$E99</f>
        <v>0</v>
      </c>
      <c r="F165" s="335">
        <f t="shared" si="7"/>
        <v>0</v>
      </c>
    </row>
    <row r="166" spans="1:6" ht="20.25" customHeight="1" x14ac:dyDescent="0.25">
      <c r="A166" s="208" t="str">
        <f>'Tabulation of Bids'!$A100</f>
        <v/>
      </c>
      <c r="B166" s="209" t="str">
        <f>'Tabulation of Bids'!$B100</f>
        <v/>
      </c>
      <c r="C166" s="222" t="str">
        <f>'Tabulation of Bids'!$C100</f>
        <v/>
      </c>
      <c r="D166" s="210">
        <f>'Tabulation of Bids'!$D100</f>
        <v>0</v>
      </c>
      <c r="E166" s="247">
        <f>'Tabulation of Bids'!$E100</f>
        <v>0</v>
      </c>
      <c r="F166" s="335">
        <f t="shared" si="7"/>
        <v>0</v>
      </c>
    </row>
    <row r="167" spans="1:6" ht="20.25" customHeight="1" x14ac:dyDescent="0.25">
      <c r="A167" s="208" t="str">
        <f>'Tabulation of Bids'!$A101</f>
        <v/>
      </c>
      <c r="B167" s="209" t="str">
        <f>'Tabulation of Bids'!$B101</f>
        <v/>
      </c>
      <c r="C167" s="222" t="str">
        <f>'Tabulation of Bids'!$C101</f>
        <v/>
      </c>
      <c r="D167" s="210">
        <f>'Tabulation of Bids'!$D101</f>
        <v>0</v>
      </c>
      <c r="E167" s="247">
        <f>'Tabulation of Bids'!$E101</f>
        <v>0</v>
      </c>
      <c r="F167" s="335">
        <f t="shared" si="7"/>
        <v>0</v>
      </c>
    </row>
    <row r="168" spans="1:6" ht="20.25" customHeight="1" x14ac:dyDescent="0.25">
      <c r="A168" s="208" t="str">
        <f>'Tabulation of Bids'!$A102</f>
        <v/>
      </c>
      <c r="B168" s="209" t="str">
        <f>'Tabulation of Bids'!$B102</f>
        <v/>
      </c>
      <c r="C168" s="222" t="str">
        <f>'Tabulation of Bids'!$C102</f>
        <v/>
      </c>
      <c r="D168" s="210">
        <f>'Tabulation of Bids'!$D102</f>
        <v>0</v>
      </c>
      <c r="E168" s="247">
        <f>'Tabulation of Bids'!$E102</f>
        <v>0</v>
      </c>
      <c r="F168" s="335">
        <f t="shared" si="7"/>
        <v>0</v>
      </c>
    </row>
    <row r="169" spans="1:6" ht="20.25" customHeight="1" x14ac:dyDescent="0.25">
      <c r="A169" s="208" t="str">
        <f>'Tabulation of Bids'!$A103</f>
        <v/>
      </c>
      <c r="B169" s="209" t="str">
        <f>'Tabulation of Bids'!$B103</f>
        <v/>
      </c>
      <c r="C169" s="222" t="str">
        <f>'Tabulation of Bids'!$C103</f>
        <v/>
      </c>
      <c r="D169" s="210">
        <f>'Tabulation of Bids'!$D103</f>
        <v>0</v>
      </c>
      <c r="E169" s="247">
        <f>'Tabulation of Bids'!$E103</f>
        <v>0</v>
      </c>
      <c r="F169" s="335">
        <f t="shared" si="7"/>
        <v>0</v>
      </c>
    </row>
    <row r="170" spans="1:6" ht="20.25" customHeight="1" x14ac:dyDescent="0.25">
      <c r="A170" s="208" t="str">
        <f>'Tabulation of Bids'!$A104</f>
        <v/>
      </c>
      <c r="B170" s="209" t="str">
        <f>'Tabulation of Bids'!$B104</f>
        <v/>
      </c>
      <c r="C170" s="222" t="str">
        <f>'Tabulation of Bids'!$C104</f>
        <v/>
      </c>
      <c r="D170" s="210">
        <f>'Tabulation of Bids'!$D104</f>
        <v>0</v>
      </c>
      <c r="E170" s="247">
        <f>'Tabulation of Bids'!$E104</f>
        <v>0</v>
      </c>
      <c r="F170" s="335">
        <f t="shared" si="7"/>
        <v>0</v>
      </c>
    </row>
    <row r="171" spans="1:6" ht="20.25" customHeight="1" x14ac:dyDescent="0.25">
      <c r="A171" s="208" t="str">
        <f>'Tabulation of Bids'!$A105</f>
        <v/>
      </c>
      <c r="B171" s="209" t="str">
        <f>'Tabulation of Bids'!$B105</f>
        <v/>
      </c>
      <c r="C171" s="222" t="str">
        <f>'Tabulation of Bids'!$C105</f>
        <v/>
      </c>
      <c r="D171" s="210">
        <f>'Tabulation of Bids'!$D105</f>
        <v>0</v>
      </c>
      <c r="E171" s="247">
        <f>'Tabulation of Bids'!$E105</f>
        <v>0</v>
      </c>
      <c r="F171" s="335">
        <f t="shared" si="7"/>
        <v>0</v>
      </c>
    </row>
    <row r="172" spans="1:6" ht="20.25" customHeight="1" x14ac:dyDescent="0.25">
      <c r="A172" s="208" t="str">
        <f>'Tabulation of Bids'!$A106</f>
        <v/>
      </c>
      <c r="B172" s="209" t="str">
        <f>'Tabulation of Bids'!$B106</f>
        <v/>
      </c>
      <c r="C172" s="222" t="str">
        <f>'Tabulation of Bids'!$C106</f>
        <v/>
      </c>
      <c r="D172" s="210">
        <f>'Tabulation of Bids'!$D106</f>
        <v>0</v>
      </c>
      <c r="E172" s="247">
        <f>'Tabulation of Bids'!$E106</f>
        <v>0</v>
      </c>
      <c r="F172" s="335">
        <f t="shared" si="7"/>
        <v>0</v>
      </c>
    </row>
    <row r="173" spans="1:6" ht="20.25" customHeight="1" x14ac:dyDescent="0.25">
      <c r="A173" s="208" t="str">
        <f>'Tabulation of Bids'!$A107</f>
        <v/>
      </c>
      <c r="B173" s="209" t="str">
        <f>'Tabulation of Bids'!$B107</f>
        <v/>
      </c>
      <c r="C173" s="222" t="str">
        <f>'Tabulation of Bids'!$C107</f>
        <v/>
      </c>
      <c r="D173" s="210">
        <f>'Tabulation of Bids'!$D107</f>
        <v>0</v>
      </c>
      <c r="E173" s="247">
        <f>'Tabulation of Bids'!$E107</f>
        <v>0</v>
      </c>
      <c r="F173" s="335">
        <f t="shared" si="7"/>
        <v>0</v>
      </c>
    </row>
    <row r="174" spans="1:6" ht="20.25" customHeight="1" x14ac:dyDescent="0.25">
      <c r="A174" s="208" t="str">
        <f>'Tabulation of Bids'!$A108</f>
        <v/>
      </c>
      <c r="B174" s="209" t="str">
        <f>'Tabulation of Bids'!$B108</f>
        <v/>
      </c>
      <c r="C174" s="222" t="str">
        <f>'Tabulation of Bids'!$C108</f>
        <v/>
      </c>
      <c r="D174" s="210">
        <f>'Tabulation of Bids'!$D108</f>
        <v>0</v>
      </c>
      <c r="E174" s="247">
        <f>'Tabulation of Bids'!$E108</f>
        <v>0</v>
      </c>
      <c r="F174" s="335">
        <f t="shared" si="7"/>
        <v>0</v>
      </c>
    </row>
    <row r="175" spans="1:6" ht="12.75" customHeight="1" thickBot="1" x14ac:dyDescent="0.3">
      <c r="A175" s="249"/>
      <c r="B175" s="250"/>
      <c r="C175" s="251"/>
      <c r="D175" s="252"/>
      <c r="E175" s="253" t="s">
        <v>7</v>
      </c>
      <c r="F175" s="338">
        <f>SUM(F151:F174)+F130</f>
        <v>60650</v>
      </c>
    </row>
    <row r="176" spans="1:6" ht="12.75" customHeight="1" x14ac:dyDescent="0.25">
      <c r="A176" s="111"/>
      <c r="B176" s="112"/>
      <c r="C176" s="111"/>
      <c r="D176" s="113"/>
      <c r="E176" s="114"/>
      <c r="F176" s="339"/>
    </row>
    <row r="177" spans="1:6" ht="12.75" customHeight="1" x14ac:dyDescent="0.25">
      <c r="A177" s="115" t="s">
        <v>97</v>
      </c>
      <c r="B177" s="116"/>
      <c r="C177" s="116"/>
      <c r="D177" s="115" t="s">
        <v>25</v>
      </c>
      <c r="E177" s="116"/>
      <c r="F177" s="340"/>
    </row>
    <row r="178" spans="1:6" ht="12.75" customHeight="1" x14ac:dyDescent="0.25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5">
      <c r="A179" s="115" t="s">
        <v>26</v>
      </c>
      <c r="B179" s="116"/>
      <c r="C179" s="116"/>
      <c r="D179" s="115" t="s">
        <v>25</v>
      </c>
      <c r="E179" s="116"/>
      <c r="F179" s="340"/>
    </row>
    <row r="180" spans="1:6" s="98" customFormat="1" ht="15" customHeight="1" x14ac:dyDescent="0.25">
      <c r="A180" s="341" t="s">
        <v>90</v>
      </c>
      <c r="B180" s="117"/>
      <c r="C180" s="117"/>
      <c r="D180" s="117"/>
      <c r="E180" s="117"/>
      <c r="F180" s="342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09375" defaultRowHeight="10.199999999999999" x14ac:dyDescent="0.2"/>
  <cols>
    <col min="1" max="1" width="3.109375" style="131" customWidth="1"/>
    <col min="2" max="2" width="36.88671875" style="131" customWidth="1"/>
    <col min="3" max="3" width="7.44140625" style="131" customWidth="1"/>
    <col min="4" max="4" width="4.6640625" style="13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9" t="s">
        <v>103</v>
      </c>
      <c r="J1" s="379"/>
      <c r="K1" s="37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7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8" t="s">
        <v>109</v>
      </c>
      <c r="C3" s="12"/>
      <c r="D3" s="12"/>
      <c r="E3" s="12"/>
      <c r="F3" s="12"/>
      <c r="G3" s="12"/>
      <c r="H3" s="12"/>
      <c r="I3" s="320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Dale's Plumbing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Bids'!G2," ",'Tabulation of Bids'!G3)</f>
        <v xml:space="preserve">Address: Pecatonica, IL </v>
      </c>
      <c r="C5" s="12"/>
      <c r="D5" s="12"/>
      <c r="E5" s="12"/>
      <c r="F5" s="12"/>
      <c r="G5" s="12"/>
      <c r="H5" s="14" t="s">
        <v>32</v>
      </c>
      <c r="I5" s="378" t="str">
        <f>'Tabulation of Bids'!$A$3</f>
        <v>Auburn Street CCDD Site - Closure 2021</v>
      </c>
      <c r="J5" s="378"/>
      <c r="K5" s="37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399999999999999" customHeight="1" x14ac:dyDescent="0.25">
      <c r="A8" s="310">
        <f>IF(ISBLANK('Tabulation of Bids'!A7),"",'Tabulation of Bids'!A7)</f>
        <v>1</v>
      </c>
      <c r="B8" s="311" t="str">
        <f>IF(ISBLANK('Tabulation of Bids'!B7),"",'Tabulation of Bids'!B7)</f>
        <v>Erosion Control Barrier</v>
      </c>
      <c r="C8" s="312">
        <f>IF('Tabulation of Bids'!D7=0,"",'Tabulation of Bids'!D7)</f>
        <v>1250</v>
      </c>
      <c r="D8" s="313" t="str">
        <f>IF(ISBLANK('Tabulation of Bids'!C7),"",'Tabulation of Bids'!C7)</f>
        <v>LF</v>
      </c>
      <c r="E8" s="264">
        <f>IF(J8 = "","",J8*C8)</f>
        <v>3125</v>
      </c>
      <c r="F8" s="265" t="str">
        <f t="shared" ref="F8:F24" si="0">IF((H8&gt;C8),H8-C8,"")</f>
        <v/>
      </c>
      <c r="G8" s="297">
        <f>IF($K$52="BLR 6303",IF(C8&gt;H8,C8-H8,""),"")</f>
        <v>1250</v>
      </c>
      <c r="H8" s="167"/>
      <c r="I8" s="136" t="str">
        <f>IF(ISBLANK(H8),"",D8)</f>
        <v/>
      </c>
      <c r="J8" s="134">
        <f>IF(ISBLANK('Tabulation of Bids'!G7),"",'Tabulation of Bids'!G7)</f>
        <v>2.5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14">
        <f>IF(ISBLANK('Tabulation of Bids'!A8),"",'Tabulation of Bids'!A8)</f>
        <v>2</v>
      </c>
      <c r="B9" s="315" t="str">
        <f>IF(ISBLANK('Tabulation of Bids'!B8),"",'Tabulation of Bids'!B8)</f>
        <v>Erosion Control Blanket</v>
      </c>
      <c r="C9" s="312">
        <f>IF('Tabulation of Bids'!D8=0,"",'Tabulation of Bids'!D8)</f>
        <v>10900</v>
      </c>
      <c r="D9" s="316" t="str">
        <f>IF(ISBLANK('Tabulation of Bids'!C8),"",'Tabulation of Bids'!C8)</f>
        <v>SY</v>
      </c>
      <c r="E9" s="268">
        <f t="shared" ref="E9:E24" si="1">IF(J9 = "","",J9*C9)</f>
        <v>13080</v>
      </c>
      <c r="F9" s="269" t="str">
        <f t="shared" si="0"/>
        <v/>
      </c>
      <c r="G9" s="297">
        <f t="shared" ref="G9:G31" si="2">IF($K$52="BLR 6303",IF(C9&gt;H9,C9-H9,""),"")</f>
        <v>10900</v>
      </c>
      <c r="H9" s="167"/>
      <c r="I9" s="136" t="str">
        <f t="shared" ref="I9:I24" si="3">IF(ISBLANK(H9),"",D9)</f>
        <v/>
      </c>
      <c r="J9" s="134">
        <f>IF(ISBLANK('Tabulation of Bids'!G8),"",'Tabulation of Bids'!G8)</f>
        <v>1.2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14">
        <f>IF(ISBLANK('Tabulation of Bids'!A9),"",'Tabulation of Bids'!A9)</f>
        <v>3</v>
      </c>
      <c r="B10" s="315" t="str">
        <f>IF(ISBLANK('Tabulation of Bids'!B9),"",'Tabulation of Bids'!B9)</f>
        <v>Earth Excavation</v>
      </c>
      <c r="C10" s="312">
        <f>IF('Tabulation of Bids'!D9=0,"",'Tabulation of Bids'!D9)</f>
        <v>4100</v>
      </c>
      <c r="D10" s="316" t="str">
        <f>IF(ISBLANK('Tabulation of Bids'!C9),"",'Tabulation of Bids'!C9)</f>
        <v>CY</v>
      </c>
      <c r="E10" s="268">
        <f t="shared" si="1"/>
        <v>36531</v>
      </c>
      <c r="F10" s="269" t="str">
        <f t="shared" si="0"/>
        <v/>
      </c>
      <c r="G10" s="297">
        <f t="shared" si="2"/>
        <v>4100</v>
      </c>
      <c r="H10" s="167"/>
      <c r="I10" s="136" t="str">
        <f t="shared" si="3"/>
        <v/>
      </c>
      <c r="J10" s="134">
        <f>IF(ISBLANK('Tabulation of Bids'!G9),"",'Tabulation of Bids'!G9)</f>
        <v>8.91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14">
        <f>IF(ISBLANK('Tabulation of Bids'!A10),"",'Tabulation of Bids'!A10)</f>
        <v>4</v>
      </c>
      <c r="B11" s="315" t="str">
        <f>IF(ISBLANK('Tabulation of Bids'!B10),"",'Tabulation of Bids'!B10)</f>
        <v>Construction Entrance</v>
      </c>
      <c r="C11" s="312">
        <f>IF('Tabulation of Bids'!D10=0,"",'Tabulation of Bids'!D10)</f>
        <v>1</v>
      </c>
      <c r="D11" s="316" t="str">
        <f>IF(ISBLANK('Tabulation of Bids'!C10),"",'Tabulation of Bids'!C10)</f>
        <v>LS</v>
      </c>
      <c r="E11" s="268">
        <f t="shared" si="1"/>
        <v>655</v>
      </c>
      <c r="F11" s="269" t="str">
        <f t="shared" si="0"/>
        <v/>
      </c>
      <c r="G11" s="297">
        <f t="shared" si="2"/>
        <v>1</v>
      </c>
      <c r="H11" s="167"/>
      <c r="I11" s="136" t="str">
        <f t="shared" si="3"/>
        <v/>
      </c>
      <c r="J11" s="134">
        <f>IF(ISBLANK('Tabulation of Bids'!G10),"",'Tabulation of Bids'!G10)</f>
        <v>655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14">
        <f>IF(ISBLANK('Tabulation of Bids'!A11),"",'Tabulation of Bids'!A11)</f>
        <v>5</v>
      </c>
      <c r="B12" s="315" t="str">
        <f>IF(ISBLANK('Tabulation of Bids'!B11),"",'Tabulation of Bids'!B11)</f>
        <v>Seeding and Restoration</v>
      </c>
      <c r="C12" s="312">
        <f>IF('Tabulation of Bids'!D11=0,"",'Tabulation of Bids'!D11)</f>
        <v>1</v>
      </c>
      <c r="D12" s="316" t="str">
        <f>IF(ISBLANK('Tabulation of Bids'!C11),"",'Tabulation of Bids'!C11)</f>
        <v>LS</v>
      </c>
      <c r="E12" s="268">
        <f t="shared" si="1"/>
        <v>3500</v>
      </c>
      <c r="F12" s="269" t="str">
        <f t="shared" si="0"/>
        <v/>
      </c>
      <c r="G12" s="297">
        <f t="shared" si="2"/>
        <v>1</v>
      </c>
      <c r="H12" s="167"/>
      <c r="I12" s="136" t="str">
        <f t="shared" si="3"/>
        <v/>
      </c>
      <c r="J12" s="134">
        <f>IF(ISBLANK('Tabulation of Bids'!G11),"",'Tabulation of Bids'!G11)</f>
        <v>3500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14" t="str">
        <f>IF(ISBLANK('Tabulation of Bids'!A12),"",'Tabulation of Bids'!A12)</f>
        <v/>
      </c>
      <c r="B13" s="315" t="str">
        <f>IF(ISBLANK('Tabulation of Bids'!B12),"",'Tabulation of Bids'!B12)</f>
        <v/>
      </c>
      <c r="C13" s="312" t="str">
        <f>IF('Tabulation of Bids'!D12=0,"",'Tabulation of Bids'!D12)</f>
        <v/>
      </c>
      <c r="D13" s="316" t="str">
        <f>IF(ISBLANK('Tabulation of Bids'!C12),"",'Tabulation of Bids'!C12)</f>
        <v/>
      </c>
      <c r="E13" s="268" t="str">
        <f t="shared" si="1"/>
        <v/>
      </c>
      <c r="F13" s="269" t="str">
        <f t="shared" si="0"/>
        <v/>
      </c>
      <c r="G13" s="297" t="str">
        <f t="shared" si="2"/>
        <v/>
      </c>
      <c r="H13" s="167"/>
      <c r="I13" s="136" t="str">
        <f t="shared" si="3"/>
        <v/>
      </c>
      <c r="J13" s="134" t="str">
        <f>IF(ISBLANK('Tabulation of Bids'!G12),"",'Tabulation of Bids'!G12)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14" t="str">
        <f>IF(ISBLANK('Tabulation of Bids'!A13),"",'Tabulation of Bids'!A13)</f>
        <v/>
      </c>
      <c r="B14" s="315" t="str">
        <f>IF(ISBLANK('Tabulation of Bids'!B13),"",'Tabulation of Bids'!B13)</f>
        <v/>
      </c>
      <c r="C14" s="312" t="str">
        <f>IF('Tabulation of Bids'!D13=0,"",'Tabulation of Bids'!D13)</f>
        <v/>
      </c>
      <c r="D14" s="316" t="str">
        <f>IF(ISBLANK('Tabulation of Bids'!C13),"",'Tabulation of Bids'!C13)</f>
        <v/>
      </c>
      <c r="E14" s="268" t="str">
        <f t="shared" si="1"/>
        <v/>
      </c>
      <c r="F14" s="269" t="str">
        <f t="shared" si="0"/>
        <v/>
      </c>
      <c r="G14" s="297" t="str">
        <f t="shared" si="2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14" t="str">
        <f>IF(ISBLANK('Tabulation of Bids'!A14),"",'Tabulation of Bids'!A14)</f>
        <v/>
      </c>
      <c r="B15" s="315" t="str">
        <f>IF(ISBLANK('Tabulation of Bids'!B14),"",'Tabulation of Bids'!B14)</f>
        <v/>
      </c>
      <c r="C15" s="312" t="str">
        <f>IF('Tabulation of Bids'!D14=0,"",'Tabulation of Bids'!D14)</f>
        <v/>
      </c>
      <c r="D15" s="316" t="str">
        <f>IF(ISBLANK('Tabulation of Bids'!C14),"",'Tabulation of Bids'!C14)</f>
        <v/>
      </c>
      <c r="E15" s="268" t="str">
        <f t="shared" si="1"/>
        <v/>
      </c>
      <c r="F15" s="269" t="str">
        <f t="shared" si="0"/>
        <v/>
      </c>
      <c r="G15" s="297" t="str">
        <f t="shared" si="2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14" t="str">
        <f>IF(ISBLANK('Tabulation of Bids'!A15),"",'Tabulation of Bids'!A15)</f>
        <v/>
      </c>
      <c r="B16" s="315" t="str">
        <f>IF(ISBLANK('Tabulation of Bids'!B15),"",'Tabulation of Bids'!B15)</f>
        <v/>
      </c>
      <c r="C16" s="312" t="str">
        <f>IF('Tabulation of Bids'!D15=0,"",'Tabulation of Bids'!D15)</f>
        <v/>
      </c>
      <c r="D16" s="316" t="str">
        <f>IF(ISBLANK('Tabulation of Bids'!C15),"",'Tabulation of Bids'!C15)</f>
        <v/>
      </c>
      <c r="E16" s="268" t="str">
        <f t="shared" si="1"/>
        <v/>
      </c>
      <c r="F16" s="269" t="str">
        <f t="shared" si="0"/>
        <v/>
      </c>
      <c r="G16" s="297" t="str">
        <f t="shared" si="2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14" t="str">
        <f>IF(ISBLANK('Tabulation of Bids'!A16),"",'Tabulation of Bids'!A16)</f>
        <v/>
      </c>
      <c r="B17" s="315" t="str">
        <f>IF(ISBLANK('Tabulation of Bids'!B16),"",'Tabulation of Bids'!B16)</f>
        <v/>
      </c>
      <c r="C17" s="312" t="str">
        <f>IF('Tabulation of Bids'!D16=0,"",'Tabulation of Bids'!D16)</f>
        <v/>
      </c>
      <c r="D17" s="316" t="str">
        <f>IF(ISBLANK('Tabulation of Bids'!C16),"",'Tabulation of Bids'!C16)</f>
        <v/>
      </c>
      <c r="E17" s="268" t="str">
        <f t="shared" si="1"/>
        <v/>
      </c>
      <c r="F17" s="269" t="str">
        <f t="shared" si="0"/>
        <v/>
      </c>
      <c r="G17" s="297" t="str">
        <f t="shared" si="2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14" t="str">
        <f>IF(ISBLANK('Tabulation of Bids'!A17),"",'Tabulation of Bids'!A17)</f>
        <v/>
      </c>
      <c r="B18" s="315" t="str">
        <f>IF(ISBLANK('Tabulation of Bids'!B17),"",'Tabulation of Bids'!B17)</f>
        <v/>
      </c>
      <c r="C18" s="312" t="str">
        <f>IF('Tabulation of Bids'!D17=0,"",'Tabulation of Bids'!D17)</f>
        <v/>
      </c>
      <c r="D18" s="316" t="str">
        <f>IF(ISBLANK('Tabulation of Bids'!C17),"",'Tabulation of Bids'!C17)</f>
        <v/>
      </c>
      <c r="E18" s="268" t="str">
        <f t="shared" si="1"/>
        <v/>
      </c>
      <c r="F18" s="269" t="str">
        <f t="shared" si="0"/>
        <v/>
      </c>
      <c r="G18" s="297" t="str">
        <f t="shared" si="2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14" t="str">
        <f>IF(ISBLANK('Tabulation of Bids'!A18),"",'Tabulation of Bids'!A18)</f>
        <v/>
      </c>
      <c r="B19" s="315" t="str">
        <f>IF(ISBLANK('Tabulation of Bids'!B18),"",'Tabulation of Bids'!B18)</f>
        <v/>
      </c>
      <c r="C19" s="312" t="str">
        <f>IF('Tabulation of Bids'!D18=0,"",'Tabulation of Bids'!D18)</f>
        <v/>
      </c>
      <c r="D19" s="316" t="str">
        <f>IF(ISBLANK('Tabulation of Bids'!C18),"",'Tabulation of Bids'!C18)</f>
        <v/>
      </c>
      <c r="E19" s="268" t="str">
        <f t="shared" si="1"/>
        <v/>
      </c>
      <c r="F19" s="269" t="str">
        <f t="shared" si="0"/>
        <v/>
      </c>
      <c r="G19" s="297" t="str">
        <f t="shared" si="2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14" t="str">
        <f>IF(ISBLANK('Tabulation of Bids'!A19),"",'Tabulation of Bids'!A19)</f>
        <v/>
      </c>
      <c r="B20" s="315" t="str">
        <f>IF(ISBLANK('Tabulation of Bids'!B19),"",'Tabulation of Bids'!B19)</f>
        <v/>
      </c>
      <c r="C20" s="312" t="str">
        <f>IF('Tabulation of Bids'!D19=0,"",'Tabulation of Bids'!D19)</f>
        <v/>
      </c>
      <c r="D20" s="316" t="str">
        <f>IF(ISBLANK('Tabulation of Bids'!C19),"",'Tabulation of Bids'!C19)</f>
        <v/>
      </c>
      <c r="E20" s="268" t="str">
        <f t="shared" si="1"/>
        <v/>
      </c>
      <c r="F20" s="269" t="str">
        <f t="shared" si="0"/>
        <v/>
      </c>
      <c r="G20" s="297" t="str">
        <f t="shared" si="2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14" t="str">
        <f>IF(ISBLANK('Tabulation of Bids'!A20),"",'Tabulation of Bids'!A20)</f>
        <v/>
      </c>
      <c r="B21" s="315" t="str">
        <f>IF(ISBLANK('Tabulation of Bids'!B20),"",'Tabulation of Bids'!B20)</f>
        <v/>
      </c>
      <c r="C21" s="312" t="str">
        <f>IF('Tabulation of Bids'!D20=0,"",'Tabulation of Bids'!D20)</f>
        <v/>
      </c>
      <c r="D21" s="316" t="str">
        <f>IF(ISBLANK('Tabulation of Bids'!C20),"",'Tabulation of Bids'!C20)</f>
        <v/>
      </c>
      <c r="E21" s="268" t="str">
        <f t="shared" si="1"/>
        <v/>
      </c>
      <c r="F21" s="269" t="str">
        <f t="shared" si="0"/>
        <v/>
      </c>
      <c r="G21" s="297" t="str">
        <f t="shared" si="2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14" t="str">
        <f>IF(ISBLANK('Tabulation of Bids'!A21),"",'Tabulation of Bids'!A21)</f>
        <v/>
      </c>
      <c r="B22" s="315" t="str">
        <f>IF(ISBLANK('Tabulation of Bids'!B21),"",'Tabulation of Bids'!B21)</f>
        <v/>
      </c>
      <c r="C22" s="312" t="str">
        <f>IF('Tabulation of Bids'!D21=0,"",'Tabulation of Bids'!D21)</f>
        <v/>
      </c>
      <c r="D22" s="316" t="str">
        <f>IF(ISBLANK('Tabulation of Bids'!C21),"",'Tabulation of Bids'!C21)</f>
        <v/>
      </c>
      <c r="E22" s="268" t="str">
        <f t="shared" si="1"/>
        <v/>
      </c>
      <c r="F22" s="269" t="str">
        <f t="shared" si="0"/>
        <v/>
      </c>
      <c r="G22" s="297" t="str">
        <f t="shared" si="2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14" t="str">
        <f>IF(ISBLANK('Tabulation of Bids'!A22),"",'Tabulation of Bids'!A22)</f>
        <v/>
      </c>
      <c r="B23" s="315" t="str">
        <f>IF(ISBLANK('Tabulation of Bids'!B22),"",'Tabulation of Bids'!B22)</f>
        <v/>
      </c>
      <c r="C23" s="312" t="str">
        <f>IF('Tabulation of Bids'!D22=0,"",'Tabulation of Bids'!D22)</f>
        <v/>
      </c>
      <c r="D23" s="316" t="str">
        <f>IF(ISBLANK('Tabulation of Bids'!C22),"",'Tabulation of Bids'!C22)</f>
        <v/>
      </c>
      <c r="E23" s="268" t="str">
        <f t="shared" si="1"/>
        <v/>
      </c>
      <c r="F23" s="269" t="str">
        <f t="shared" si="0"/>
        <v/>
      </c>
      <c r="G23" s="297" t="str">
        <f t="shared" si="2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14" t="str">
        <f>IF(ISBLANK('Tabulation of Bids'!A23),"",'Tabulation of Bids'!A23)</f>
        <v/>
      </c>
      <c r="B24" s="315" t="str">
        <f>IF(ISBLANK('Tabulation of Bids'!B23),"",'Tabulation of Bids'!B23)</f>
        <v/>
      </c>
      <c r="C24" s="312" t="str">
        <f>IF('Tabulation of Bids'!D23=0,"",'Tabulation of Bids'!D23)</f>
        <v/>
      </c>
      <c r="D24" s="316" t="str">
        <f>IF(ISBLANK('Tabulation of Bids'!C23),"",'Tabulation of Bids'!C23)</f>
        <v/>
      </c>
      <c r="E24" s="268" t="str">
        <f t="shared" si="1"/>
        <v/>
      </c>
      <c r="F24" s="269" t="str">
        <f t="shared" si="0"/>
        <v/>
      </c>
      <c r="G24" s="297" t="str">
        <f t="shared" si="2"/>
        <v/>
      </c>
      <c r="H24" s="167"/>
      <c r="I24" s="136" t="str">
        <f t="shared" si="3"/>
        <v/>
      </c>
      <c r="J24" s="134" t="str">
        <f>IF(ISBLANK('Tabulation of Bids'!G23),"",'Tabulation of Bids'!G23)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14" t="str">
        <f>IF(ISBLANK('Tabulation of Bids'!A24),"",'Tabulation of Bids'!A24)</f>
        <v/>
      </c>
      <c r="B25" s="315" t="str">
        <f>IF(ISBLANK('Tabulation of Bids'!B24),"",'Tabulation of Bids'!B24)</f>
        <v/>
      </c>
      <c r="C25" s="312" t="str">
        <f>IF('Tabulation of Bids'!D24=0,"",'Tabulation of Bids'!D24)</f>
        <v/>
      </c>
      <c r="D25" s="316" t="str">
        <f>IF(ISBLANK('Tabulation of Bids'!C24),"",'Tabulation of Bids'!C24)</f>
        <v/>
      </c>
      <c r="E25" s="268" t="str">
        <f t="shared" ref="E25:E31" si="5">IF(J25 = "","",J25*C25)</f>
        <v/>
      </c>
      <c r="F25" s="269" t="str">
        <f t="shared" ref="F25:F31" si="6">IF((H25&gt;C25),H25-C25,"")</f>
        <v/>
      </c>
      <c r="G25" s="297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Bids'!G24),"",'Tabulation of Bids'!G24)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14" t="str">
        <f>IF(ISBLANK('Tabulation of Bids'!A25),"",'Tabulation of Bids'!A25)</f>
        <v/>
      </c>
      <c r="B26" s="315" t="str">
        <f>IF(ISBLANK('Tabulation of Bids'!B25),"",'Tabulation of Bids'!B25)</f>
        <v/>
      </c>
      <c r="C26" s="312" t="str">
        <f>IF('Tabulation of Bids'!D25=0,"",'Tabulation of Bids'!D25)</f>
        <v/>
      </c>
      <c r="D26" s="316" t="str">
        <f>IF(ISBLANK('Tabulation of Bids'!C25),"",'Tabulation of Bids'!C25)</f>
        <v/>
      </c>
      <c r="E26" s="268" t="str">
        <f t="shared" si="5"/>
        <v/>
      </c>
      <c r="F26" s="269" t="str">
        <f t="shared" si="6"/>
        <v/>
      </c>
      <c r="G26" s="297" t="str">
        <f t="shared" si="2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14" t="str">
        <f>IF(ISBLANK('Tabulation of Bids'!A26),"",'Tabulation of Bids'!A26)</f>
        <v/>
      </c>
      <c r="B27" s="315" t="str">
        <f>IF(ISBLANK('Tabulation of Bids'!B26),"",'Tabulation of Bids'!B26)</f>
        <v/>
      </c>
      <c r="C27" s="312" t="str">
        <f>IF('Tabulation of Bids'!D26=0,"",'Tabulation of Bids'!D26)</f>
        <v/>
      </c>
      <c r="D27" s="316" t="str">
        <f>IF(ISBLANK('Tabulation of Bids'!C26),"",'Tabulation of Bids'!C26)</f>
        <v/>
      </c>
      <c r="E27" s="268" t="str">
        <f t="shared" si="5"/>
        <v/>
      </c>
      <c r="F27" s="269" t="str">
        <f t="shared" si="6"/>
        <v/>
      </c>
      <c r="G27" s="297" t="str">
        <f t="shared" si="2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14" t="str">
        <f>IF(ISBLANK('Tabulation of Bids'!A27),"",'Tabulation of Bids'!A27)</f>
        <v/>
      </c>
      <c r="B28" s="315" t="str">
        <f>IF(ISBLANK('Tabulation of Bids'!B27),"",'Tabulation of Bids'!B27)</f>
        <v/>
      </c>
      <c r="C28" s="312" t="str">
        <f>IF('Tabulation of Bids'!D27=0,"",'Tabulation of Bids'!D27)</f>
        <v/>
      </c>
      <c r="D28" s="316" t="str">
        <f>IF(ISBLANK('Tabulation of Bids'!C27),"",'Tabulation of Bids'!C27)</f>
        <v/>
      </c>
      <c r="E28" s="268" t="str">
        <f t="shared" si="5"/>
        <v/>
      </c>
      <c r="F28" s="269" t="str">
        <f t="shared" si="6"/>
        <v/>
      </c>
      <c r="G28" s="297" t="str">
        <f t="shared" si="2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14" t="str">
        <f>IF(ISBLANK('Tabulation of Bids'!A28),"",'Tabulation of Bids'!A28)</f>
        <v/>
      </c>
      <c r="B29" s="315" t="str">
        <f>IF(ISBLANK('Tabulation of Bids'!B28),"",'Tabulation of Bids'!B28)</f>
        <v/>
      </c>
      <c r="C29" s="312" t="str">
        <f>IF('Tabulation of Bids'!D28=0,"",'Tabulation of Bids'!D28)</f>
        <v/>
      </c>
      <c r="D29" s="316" t="str">
        <f>IF(ISBLANK('Tabulation of Bids'!C28),"",'Tabulation of Bids'!C28)</f>
        <v/>
      </c>
      <c r="E29" s="268" t="str">
        <f t="shared" si="5"/>
        <v/>
      </c>
      <c r="F29" s="269" t="str">
        <f t="shared" si="6"/>
        <v/>
      </c>
      <c r="G29" s="297" t="str">
        <f t="shared" si="2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x14ac:dyDescent="0.25">
      <c r="A30" s="314" t="str">
        <f>IF(ISBLANK('Tabulation of Bids'!A29),"",'Tabulation of Bids'!A29)</f>
        <v/>
      </c>
      <c r="B30" s="315" t="str">
        <f>IF(ISBLANK('Tabulation of Bids'!B29),"",'Tabulation of Bids'!B29)</f>
        <v/>
      </c>
      <c r="C30" s="312" t="str">
        <f>IF('Tabulation of Bids'!D29=0,"",'Tabulation of Bids'!D29)</f>
        <v/>
      </c>
      <c r="D30" s="316" t="str">
        <f>IF(ISBLANK('Tabulation of Bids'!C29),"",'Tabulation of Bids'!C29)</f>
        <v/>
      </c>
      <c r="E30" s="268" t="str">
        <f t="shared" si="5"/>
        <v/>
      </c>
      <c r="F30" s="269" t="str">
        <f t="shared" si="6"/>
        <v/>
      </c>
      <c r="G30" s="297" t="str">
        <f t="shared" si="2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399999999999999" customHeight="1" thickBot="1" x14ac:dyDescent="0.3">
      <c r="A31" s="317" t="str">
        <f>IF(ISBLANK('Tabulation of Bids'!A30),"",'Tabulation of Bids'!A30)</f>
        <v/>
      </c>
      <c r="B31" s="318" t="str">
        <f>IF(ISBLANK('Tabulation of Bids'!B30),"",'Tabulation of Bids'!B30)</f>
        <v/>
      </c>
      <c r="C31" s="312" t="str">
        <f>IF('Tabulation of Bids'!D30=0,"",'Tabulation of Bids'!D30)</f>
        <v/>
      </c>
      <c r="D31" s="319" t="str">
        <f>IF(ISBLANK('Tabulation of Bids'!C30),"",'Tabulation of Bids'!C30)</f>
        <v/>
      </c>
      <c r="E31" s="270" t="str">
        <f t="shared" si="5"/>
        <v/>
      </c>
      <c r="F31" s="271" t="str">
        <f t="shared" si="6"/>
        <v/>
      </c>
      <c r="G31" s="297" t="str">
        <f t="shared" si="2"/>
        <v/>
      </c>
      <c r="H31" s="167"/>
      <c r="I31" s="136" t="str">
        <f t="shared" si="7"/>
        <v/>
      </c>
      <c r="J31" s="134" t="str">
        <f>IF(ISBLANK('Tabulation of Bids'!G30),"",'Tabulation of Bids'!G30)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0.8" thickBot="1" x14ac:dyDescent="0.25">
      <c r="A32" s="132" t="str">
        <f>IF(A61="","Total","Sub Total")</f>
        <v>Total</v>
      </c>
      <c r="B32" s="45"/>
      <c r="C32" s="46"/>
      <c r="D32" s="36"/>
      <c r="E32" s="235">
        <f>SUM(E8:E31)</f>
        <v>56891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6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1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2"/>
      <c r="K41" s="282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0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3" t="s">
        <v>38</v>
      </c>
      <c r="K43" s="27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4"/>
      <c r="K44" s="27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5"/>
      <c r="K45" s="27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6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6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21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0"/>
      <c r="J56" s="11" t="s">
        <v>30</v>
      </c>
      <c r="K56" s="11"/>
    </row>
    <row r="57" spans="1:31" x14ac:dyDescent="0.2">
      <c r="A57" s="12"/>
      <c r="B57" s="93" t="str">
        <f>B4</f>
        <v>Payable to: Dale's Plumbing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 xml:space="preserve">Address: Pecatonica, IL </v>
      </c>
      <c r="C58" s="12"/>
      <c r="D58" s="12"/>
      <c r="E58" s="12"/>
      <c r="F58" s="12"/>
      <c r="G58" s="12"/>
      <c r="H58" s="14" t="s">
        <v>32</v>
      </c>
      <c r="I58" s="378" t="str">
        <f>I5</f>
        <v>Auburn Street CCDD Site - Closure 2021</v>
      </c>
      <c r="J58" s="378"/>
      <c r="K58" s="37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0.8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0" t="str">
        <f>IF(ISBLANK('Tabulation of Bids'!A33),"",'Tabulation of Bids'!A33)</f>
        <v/>
      </c>
      <c r="B61" s="322" t="str">
        <f>IF(ISBLANK('Tabulation of Bids'!B33),"",'Tabulation of Bids'!B33)</f>
        <v/>
      </c>
      <c r="C61" s="312" t="str">
        <f>IF('Tabulation of Bids'!D33=0,"",'Tabulation of Bids'!D33)</f>
        <v/>
      </c>
      <c r="D61" s="313" t="str">
        <f>IF(ISBLANK('Tabulation of Bids'!C33),"",'Tabulation of Bids'!C33)</f>
        <v/>
      </c>
      <c r="E61" s="264" t="str">
        <f>IF(J61 = "","",J61*C61)</f>
        <v/>
      </c>
      <c r="F61" s="265" t="str">
        <f>IF((H61&gt;C61),H61-C61,"")</f>
        <v/>
      </c>
      <c r="G61" s="297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Bids'!G33),"",'Tabulation of Bids'!G33)</f>
        <v/>
      </c>
      <c r="K61" s="134" t="str">
        <f t="shared" ref="K61:K84" si="10">IF(ISBLANK(H61),"",H61*J61)</f>
        <v/>
      </c>
    </row>
    <row r="62" spans="1:31" ht="20.25" customHeight="1" x14ac:dyDescent="0.2">
      <c r="A62" s="323" t="str">
        <f>IF(ISBLANK('Tabulation of Bids'!A34),"",'Tabulation of Bids'!A34)</f>
        <v/>
      </c>
      <c r="B62" s="324" t="str">
        <f>IF(ISBLANK('Tabulation of Bids'!B34),"",'Tabulation of Bids'!B34)</f>
        <v/>
      </c>
      <c r="C62" s="312" t="str">
        <f>IF('Tabulation of Bids'!D34=0,"",'Tabulation of Bids'!D34)</f>
        <v/>
      </c>
      <c r="D62" s="316" t="str">
        <f>IF(ISBLANK('Tabulation of Bids'!C34),"",'Tabulation of Bids'!C34)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7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Bids'!G34),"",'Tabulation of Bids'!G34)</f>
        <v/>
      </c>
      <c r="K62" s="134" t="str">
        <f t="shared" si="10"/>
        <v/>
      </c>
    </row>
    <row r="63" spans="1:31" ht="20.25" customHeight="1" x14ac:dyDescent="0.2">
      <c r="A63" s="323" t="str">
        <f>IF(ISBLANK('Tabulation of Bids'!A35),"",'Tabulation of Bids'!A35)</f>
        <v/>
      </c>
      <c r="B63" s="324" t="str">
        <f>IF(ISBLANK('Tabulation of Bids'!B35),"",'Tabulation of Bids'!B35)</f>
        <v/>
      </c>
      <c r="C63" s="312" t="str">
        <f>IF('Tabulation of Bids'!D35=0,"",'Tabulation of Bids'!D35)</f>
        <v/>
      </c>
      <c r="D63" s="316" t="str">
        <f>IF(ISBLANK('Tabulation of Bids'!C35),"",'Tabulation of Bids'!C35)</f>
        <v/>
      </c>
      <c r="E63" s="134" t="str">
        <f t="shared" si="11"/>
        <v/>
      </c>
      <c r="F63" s="135" t="str">
        <f t="shared" si="12"/>
        <v/>
      </c>
      <c r="G63" s="297" t="str">
        <f t="shared" si="13"/>
        <v/>
      </c>
      <c r="H63" s="167"/>
      <c r="I63" s="136" t="str">
        <f t="shared" si="9"/>
        <v/>
      </c>
      <c r="J63" s="134" t="str">
        <f>IF(ISBLANK('Tabulation of Bids'!G35),"",'Tabulation of Bids'!G35)</f>
        <v/>
      </c>
      <c r="K63" s="134" t="str">
        <f t="shared" si="10"/>
        <v/>
      </c>
    </row>
    <row r="64" spans="1:31" ht="20.25" customHeight="1" x14ac:dyDescent="0.2">
      <c r="A64" s="323" t="str">
        <f>IF(ISBLANK('Tabulation of Bids'!A36),"",'Tabulation of Bids'!A36)</f>
        <v/>
      </c>
      <c r="B64" s="324" t="str">
        <f>IF(ISBLANK('Tabulation of Bids'!B36),"",'Tabulation of Bids'!B36)</f>
        <v/>
      </c>
      <c r="C64" s="312" t="str">
        <f>IF('Tabulation of Bids'!D36=0,"",'Tabulation of Bids'!D36)</f>
        <v/>
      </c>
      <c r="D64" s="316" t="str">
        <f>IF(ISBLANK('Tabulation of Bids'!C36),"",'Tabulation of Bids'!C36)</f>
        <v/>
      </c>
      <c r="E64" s="134" t="str">
        <f t="shared" si="11"/>
        <v/>
      </c>
      <c r="F64" s="135" t="str">
        <f t="shared" si="12"/>
        <v/>
      </c>
      <c r="G64" s="297" t="str">
        <f t="shared" si="13"/>
        <v/>
      </c>
      <c r="H64" s="167"/>
      <c r="I64" s="136" t="str">
        <f t="shared" si="9"/>
        <v/>
      </c>
      <c r="J64" s="134" t="str">
        <f>IF(ISBLANK('Tabulation of Bids'!G36),"",'Tabulation of Bids'!G36)</f>
        <v/>
      </c>
      <c r="K64" s="134" t="str">
        <f t="shared" si="10"/>
        <v/>
      </c>
    </row>
    <row r="65" spans="1:11" ht="20.25" customHeight="1" x14ac:dyDescent="0.2">
      <c r="A65" s="323" t="str">
        <f>IF(ISBLANK('Tabulation of Bids'!A37),"",'Tabulation of Bids'!A37)</f>
        <v/>
      </c>
      <c r="B65" s="324" t="str">
        <f>IF(ISBLANK('Tabulation of Bids'!B37),"",'Tabulation of Bids'!B37)</f>
        <v/>
      </c>
      <c r="C65" s="312" t="str">
        <f>IF('Tabulation of Bids'!D37=0,"",'Tabulation of Bids'!D37)</f>
        <v/>
      </c>
      <c r="D65" s="316" t="str">
        <f>IF(ISBLANK('Tabulation of Bids'!C37),"",'Tabulation of Bids'!C37)</f>
        <v/>
      </c>
      <c r="E65" s="134" t="str">
        <f t="shared" si="11"/>
        <v/>
      </c>
      <c r="F65" s="135" t="str">
        <f t="shared" si="12"/>
        <v/>
      </c>
      <c r="G65" s="297" t="str">
        <f t="shared" si="13"/>
        <v/>
      </c>
      <c r="H65" s="167"/>
      <c r="I65" s="136" t="str">
        <f t="shared" si="9"/>
        <v/>
      </c>
      <c r="J65" s="134" t="str">
        <f>IF(ISBLANK('Tabulation of Bids'!G37),"",'Tabulation of Bids'!G37)</f>
        <v/>
      </c>
      <c r="K65" s="134" t="str">
        <f t="shared" si="10"/>
        <v/>
      </c>
    </row>
    <row r="66" spans="1:11" ht="20.25" customHeight="1" x14ac:dyDescent="0.2">
      <c r="A66" s="323" t="str">
        <f>IF(ISBLANK('Tabulation of Bids'!A38),"",'Tabulation of Bids'!A38)</f>
        <v/>
      </c>
      <c r="B66" s="324" t="str">
        <f>IF(ISBLANK('Tabulation of Bids'!B38),"",'Tabulation of Bids'!B38)</f>
        <v/>
      </c>
      <c r="C66" s="312" t="str">
        <f>IF('Tabulation of Bids'!D38=0,"",'Tabulation of Bids'!D38)</f>
        <v/>
      </c>
      <c r="D66" s="316" t="str">
        <f>IF(ISBLANK('Tabulation of Bids'!C38),"",'Tabulation of Bids'!C38)</f>
        <v/>
      </c>
      <c r="E66" s="134" t="str">
        <f t="shared" si="11"/>
        <v/>
      </c>
      <c r="F66" s="135" t="str">
        <f t="shared" si="12"/>
        <v/>
      </c>
      <c r="G66" s="297" t="str">
        <f t="shared" si="13"/>
        <v/>
      </c>
      <c r="H66" s="167"/>
      <c r="I66" s="136" t="str">
        <f t="shared" si="9"/>
        <v/>
      </c>
      <c r="J66" s="134" t="str">
        <f>IF(ISBLANK('Tabulation of Bids'!G38),"",'Tabulation of Bids'!G38)</f>
        <v/>
      </c>
      <c r="K66" s="134" t="str">
        <f t="shared" si="10"/>
        <v/>
      </c>
    </row>
    <row r="67" spans="1:11" ht="20.25" customHeight="1" x14ac:dyDescent="0.2">
      <c r="A67" s="323" t="str">
        <f>IF(ISBLANK('Tabulation of Bids'!A39),"",'Tabulation of Bids'!A39)</f>
        <v/>
      </c>
      <c r="B67" s="324" t="str">
        <f>IF(ISBLANK('Tabulation of Bids'!B39),"",'Tabulation of Bids'!B39)</f>
        <v/>
      </c>
      <c r="C67" s="312" t="str">
        <f>IF('Tabulation of Bids'!D39=0,"",'Tabulation of Bids'!D39)</f>
        <v/>
      </c>
      <c r="D67" s="316" t="str">
        <f>IF(ISBLANK('Tabulation of Bids'!C39),"",'Tabulation of Bids'!C39)</f>
        <v/>
      </c>
      <c r="E67" s="134" t="str">
        <f t="shared" si="11"/>
        <v/>
      </c>
      <c r="F67" s="135" t="str">
        <f t="shared" si="12"/>
        <v/>
      </c>
      <c r="G67" s="297" t="str">
        <f t="shared" si="13"/>
        <v/>
      </c>
      <c r="H67" s="167"/>
      <c r="I67" s="136" t="str">
        <f t="shared" si="9"/>
        <v/>
      </c>
      <c r="J67" s="134" t="str">
        <f>IF(ISBLANK('Tabulation of Bids'!G39),"",'Tabulation of Bids'!G39)</f>
        <v/>
      </c>
      <c r="K67" s="134" t="str">
        <f t="shared" si="10"/>
        <v/>
      </c>
    </row>
    <row r="68" spans="1:11" ht="20.25" customHeight="1" x14ac:dyDescent="0.2">
      <c r="A68" s="323" t="str">
        <f>IF(ISBLANK('Tabulation of Bids'!A40),"",'Tabulation of Bids'!A40)</f>
        <v/>
      </c>
      <c r="B68" s="324" t="str">
        <f>IF(ISBLANK('Tabulation of Bids'!B40),"",'Tabulation of Bids'!B40)</f>
        <v/>
      </c>
      <c r="C68" s="312" t="str">
        <f>IF('Tabulation of Bids'!D40=0,"",'Tabulation of Bids'!D40)</f>
        <v/>
      </c>
      <c r="D68" s="316" t="str">
        <f>IF(ISBLANK('Tabulation of Bids'!C40),"",'Tabulation of Bids'!C40)</f>
        <v/>
      </c>
      <c r="E68" s="134" t="str">
        <f t="shared" si="11"/>
        <v/>
      </c>
      <c r="F68" s="135" t="str">
        <f t="shared" si="12"/>
        <v/>
      </c>
      <c r="G68" s="297" t="str">
        <f t="shared" si="13"/>
        <v/>
      </c>
      <c r="H68" s="167"/>
      <c r="I68" s="136" t="str">
        <f t="shared" si="9"/>
        <v/>
      </c>
      <c r="J68" s="134" t="str">
        <f>IF(ISBLANK('Tabulation of Bids'!G40),"",'Tabulation of Bids'!G40)</f>
        <v/>
      </c>
      <c r="K68" s="134" t="str">
        <f t="shared" si="10"/>
        <v/>
      </c>
    </row>
    <row r="69" spans="1:11" ht="20.25" customHeight="1" x14ac:dyDescent="0.2">
      <c r="A69" s="323" t="str">
        <f>IF(ISBLANK('Tabulation of Bids'!A41),"",'Tabulation of Bids'!A41)</f>
        <v/>
      </c>
      <c r="B69" s="324" t="str">
        <f>IF(ISBLANK('Tabulation of Bids'!B41),"",'Tabulation of Bids'!B41)</f>
        <v/>
      </c>
      <c r="C69" s="312" t="str">
        <f>IF('Tabulation of Bids'!D41=0,"",'Tabulation of Bids'!D41)</f>
        <v/>
      </c>
      <c r="D69" s="316" t="str">
        <f>IF(ISBLANK('Tabulation of Bids'!C41),"",'Tabulation of Bids'!C41)</f>
        <v/>
      </c>
      <c r="E69" s="134" t="str">
        <f t="shared" si="11"/>
        <v/>
      </c>
      <c r="F69" s="135" t="str">
        <f t="shared" si="12"/>
        <v/>
      </c>
      <c r="G69" s="297" t="str">
        <f t="shared" si="13"/>
        <v/>
      </c>
      <c r="H69" s="167"/>
      <c r="I69" s="136" t="str">
        <f t="shared" si="9"/>
        <v/>
      </c>
      <c r="J69" s="134" t="str">
        <f>IF(ISBLANK('Tabulation of Bids'!G41),"",'Tabulation of Bids'!G41)</f>
        <v/>
      </c>
      <c r="K69" s="134" t="str">
        <f t="shared" si="10"/>
        <v/>
      </c>
    </row>
    <row r="70" spans="1:11" ht="20.25" customHeight="1" x14ac:dyDescent="0.2">
      <c r="A70" s="323" t="str">
        <f>IF(ISBLANK('Tabulation of Bids'!A42),"",'Tabulation of Bids'!A42)</f>
        <v/>
      </c>
      <c r="B70" s="324" t="str">
        <f>IF(ISBLANK('Tabulation of Bids'!B42),"",'Tabulation of Bids'!B42)</f>
        <v/>
      </c>
      <c r="C70" s="312" t="str">
        <f>IF('Tabulation of Bids'!D42=0,"",'Tabulation of Bids'!D42)</f>
        <v/>
      </c>
      <c r="D70" s="316" t="str">
        <f>IF(ISBLANK('Tabulation of Bids'!C42),"",'Tabulation of Bids'!C42)</f>
        <v/>
      </c>
      <c r="E70" s="134" t="str">
        <f t="shared" si="11"/>
        <v/>
      </c>
      <c r="F70" s="135" t="str">
        <f t="shared" si="12"/>
        <v/>
      </c>
      <c r="G70" s="297" t="str">
        <f t="shared" si="13"/>
        <v/>
      </c>
      <c r="H70" s="167"/>
      <c r="I70" s="136" t="str">
        <f t="shared" si="9"/>
        <v/>
      </c>
      <c r="J70" s="134" t="str">
        <f>IF(ISBLANK('Tabulation of Bids'!G42),"",'Tabulation of Bids'!G42)</f>
        <v/>
      </c>
      <c r="K70" s="134" t="str">
        <f t="shared" si="10"/>
        <v/>
      </c>
    </row>
    <row r="71" spans="1:11" ht="20.25" customHeight="1" x14ac:dyDescent="0.2">
      <c r="A71" s="323" t="str">
        <f>IF(ISBLANK('Tabulation of Bids'!A43),"",'Tabulation of Bids'!A43)</f>
        <v/>
      </c>
      <c r="B71" s="324" t="str">
        <f>IF(ISBLANK('Tabulation of Bids'!B43),"",'Tabulation of Bids'!B43)</f>
        <v/>
      </c>
      <c r="C71" s="312" t="str">
        <f>IF('Tabulation of Bids'!D43=0,"",'Tabulation of Bids'!D43)</f>
        <v/>
      </c>
      <c r="D71" s="316" t="str">
        <f>IF(ISBLANK('Tabulation of Bids'!C43),"",'Tabulation of Bids'!C43)</f>
        <v/>
      </c>
      <c r="E71" s="134" t="str">
        <f t="shared" si="11"/>
        <v/>
      </c>
      <c r="F71" s="135" t="str">
        <f t="shared" si="12"/>
        <v/>
      </c>
      <c r="G71" s="297" t="str">
        <f t="shared" si="13"/>
        <v/>
      </c>
      <c r="H71" s="167"/>
      <c r="I71" s="136" t="str">
        <f t="shared" si="9"/>
        <v/>
      </c>
      <c r="J71" s="134" t="str">
        <f>IF(ISBLANK('Tabulation of Bids'!G43),"",'Tabulation of Bids'!G43)</f>
        <v/>
      </c>
      <c r="K71" s="134" t="str">
        <f t="shared" si="10"/>
        <v/>
      </c>
    </row>
    <row r="72" spans="1:11" ht="20.25" customHeight="1" x14ac:dyDescent="0.2">
      <c r="A72" s="323" t="str">
        <f>IF(ISBLANK('Tabulation of Bids'!A44),"",'Tabulation of Bids'!A44)</f>
        <v/>
      </c>
      <c r="B72" s="324" t="str">
        <f>IF(ISBLANK('Tabulation of Bids'!B44),"",'Tabulation of Bids'!B44)</f>
        <v/>
      </c>
      <c r="C72" s="312" t="str">
        <f>IF('Tabulation of Bids'!D44=0,"",'Tabulation of Bids'!D44)</f>
        <v/>
      </c>
      <c r="D72" s="316" t="str">
        <f>IF(ISBLANK('Tabulation of Bids'!C44),"",'Tabulation of Bids'!C44)</f>
        <v/>
      </c>
      <c r="E72" s="134" t="str">
        <f t="shared" si="11"/>
        <v/>
      </c>
      <c r="F72" s="135" t="str">
        <f t="shared" si="12"/>
        <v/>
      </c>
      <c r="G72" s="297" t="str">
        <f t="shared" si="13"/>
        <v/>
      </c>
      <c r="H72" s="167"/>
      <c r="I72" s="136" t="str">
        <f t="shared" si="9"/>
        <v/>
      </c>
      <c r="J72" s="134" t="str">
        <f>IF(ISBLANK('Tabulation of Bids'!G44),"",'Tabulation of Bids'!G44)</f>
        <v/>
      </c>
      <c r="K72" s="134" t="str">
        <f t="shared" si="10"/>
        <v/>
      </c>
    </row>
    <row r="73" spans="1:11" ht="20.25" customHeight="1" x14ac:dyDescent="0.2">
      <c r="A73" s="323" t="str">
        <f>IF(ISBLANK('Tabulation of Bids'!A45),"",'Tabulation of Bids'!A45)</f>
        <v/>
      </c>
      <c r="B73" s="324" t="str">
        <f>IF(ISBLANK('Tabulation of Bids'!B45),"",'Tabulation of Bids'!B45)</f>
        <v/>
      </c>
      <c r="C73" s="312" t="str">
        <f>IF('Tabulation of Bids'!D45=0,"",'Tabulation of Bids'!D45)</f>
        <v/>
      </c>
      <c r="D73" s="316" t="str">
        <f>IF(ISBLANK('Tabulation of Bids'!C45),"",'Tabulation of Bids'!C45)</f>
        <v/>
      </c>
      <c r="E73" s="134" t="str">
        <f t="shared" si="11"/>
        <v/>
      </c>
      <c r="F73" s="135" t="str">
        <f t="shared" si="12"/>
        <v/>
      </c>
      <c r="G73" s="297" t="str">
        <f t="shared" si="13"/>
        <v/>
      </c>
      <c r="H73" s="167"/>
      <c r="I73" s="136" t="str">
        <f t="shared" si="9"/>
        <v/>
      </c>
      <c r="J73" s="134" t="str">
        <f>IF(ISBLANK('Tabulation of Bids'!G45),"",'Tabulation of Bids'!G45)</f>
        <v/>
      </c>
      <c r="K73" s="134" t="str">
        <f t="shared" si="10"/>
        <v/>
      </c>
    </row>
    <row r="74" spans="1:11" ht="20.25" customHeight="1" x14ac:dyDescent="0.2">
      <c r="A74" s="323" t="str">
        <f>IF(ISBLANK('Tabulation of Bids'!A46),"",'Tabulation of Bids'!A46)</f>
        <v/>
      </c>
      <c r="B74" s="324" t="str">
        <f>IF(ISBLANK('Tabulation of Bids'!B46),"",'Tabulation of Bids'!B46)</f>
        <v/>
      </c>
      <c r="C74" s="312" t="str">
        <f>IF('Tabulation of Bids'!D46=0,"",'Tabulation of Bids'!D46)</f>
        <v/>
      </c>
      <c r="D74" s="316" t="str">
        <f>IF(ISBLANK('Tabulation of Bids'!C46),"",'Tabulation of Bids'!C46)</f>
        <v/>
      </c>
      <c r="E74" s="134" t="str">
        <f t="shared" si="11"/>
        <v/>
      </c>
      <c r="F74" s="135" t="str">
        <f t="shared" si="12"/>
        <v/>
      </c>
      <c r="G74" s="297" t="str">
        <f t="shared" si="13"/>
        <v/>
      </c>
      <c r="H74" s="167"/>
      <c r="I74" s="136" t="str">
        <f t="shared" si="9"/>
        <v/>
      </c>
      <c r="J74" s="134" t="str">
        <f>IF(ISBLANK('Tabulation of Bids'!G46),"",'Tabulation of Bids'!G46)</f>
        <v/>
      </c>
      <c r="K74" s="134" t="str">
        <f t="shared" si="10"/>
        <v/>
      </c>
    </row>
    <row r="75" spans="1:11" ht="20.25" customHeight="1" x14ac:dyDescent="0.2">
      <c r="A75" s="323" t="str">
        <f>IF(ISBLANK('Tabulation of Bids'!A47),"",'Tabulation of Bids'!A47)</f>
        <v/>
      </c>
      <c r="B75" s="324" t="str">
        <f>IF(ISBLANK('Tabulation of Bids'!B47),"",'Tabulation of Bids'!B47)</f>
        <v/>
      </c>
      <c r="C75" s="312" t="str">
        <f>IF('Tabulation of Bids'!D47=0,"",'Tabulation of Bids'!D47)</f>
        <v/>
      </c>
      <c r="D75" s="316" t="str">
        <f>IF(ISBLANK('Tabulation of Bids'!C47),"",'Tabulation of Bids'!C47)</f>
        <v/>
      </c>
      <c r="E75" s="134" t="str">
        <f t="shared" si="11"/>
        <v/>
      </c>
      <c r="F75" s="135" t="str">
        <f t="shared" si="12"/>
        <v/>
      </c>
      <c r="G75" s="297" t="str">
        <f t="shared" si="13"/>
        <v/>
      </c>
      <c r="H75" s="167"/>
      <c r="I75" s="136" t="str">
        <f t="shared" si="9"/>
        <v/>
      </c>
      <c r="J75" s="134" t="str">
        <f>IF(ISBLANK('Tabulation of Bids'!G47),"",'Tabulation of Bids'!G47)</f>
        <v/>
      </c>
      <c r="K75" s="134" t="str">
        <f t="shared" si="10"/>
        <v/>
      </c>
    </row>
    <row r="76" spans="1:11" ht="20.25" customHeight="1" x14ac:dyDescent="0.2">
      <c r="A76" s="323" t="str">
        <f>IF(ISBLANK('Tabulation of Bids'!A48),"",'Tabulation of Bids'!A48)</f>
        <v/>
      </c>
      <c r="B76" s="324" t="str">
        <f>IF(ISBLANK('Tabulation of Bids'!B48),"",'Tabulation of Bids'!B48)</f>
        <v/>
      </c>
      <c r="C76" s="312" t="str">
        <f>IF('Tabulation of Bids'!D48=0,"",'Tabulation of Bids'!D48)</f>
        <v/>
      </c>
      <c r="D76" s="316" t="str">
        <f>IF(ISBLANK('Tabulation of Bids'!C48),"",'Tabulation of Bids'!C48)</f>
        <v/>
      </c>
      <c r="E76" s="134" t="str">
        <f t="shared" si="11"/>
        <v/>
      </c>
      <c r="F76" s="135" t="str">
        <f t="shared" si="12"/>
        <v/>
      </c>
      <c r="G76" s="297" t="str">
        <f t="shared" si="13"/>
        <v/>
      </c>
      <c r="H76" s="167"/>
      <c r="I76" s="136" t="str">
        <f t="shared" si="9"/>
        <v/>
      </c>
      <c r="J76" s="134" t="str">
        <f>IF(ISBLANK('Tabulation of Bids'!G48),"",'Tabulation of Bids'!G48)</f>
        <v/>
      </c>
      <c r="K76" s="134" t="str">
        <f t="shared" si="10"/>
        <v/>
      </c>
    </row>
    <row r="77" spans="1:11" ht="20.25" customHeight="1" x14ac:dyDescent="0.2">
      <c r="A77" s="323" t="str">
        <f>IF(ISBLANK('Tabulation of Bids'!A49),"",'Tabulation of Bids'!A49)</f>
        <v/>
      </c>
      <c r="B77" s="324" t="str">
        <f>IF(ISBLANK('Tabulation of Bids'!B49),"",'Tabulation of Bids'!B49)</f>
        <v/>
      </c>
      <c r="C77" s="312" t="str">
        <f>IF('Tabulation of Bids'!D49=0,"",'Tabulation of Bids'!D49)</f>
        <v/>
      </c>
      <c r="D77" s="316" t="str">
        <f>IF(ISBLANK('Tabulation of Bids'!C49),"",'Tabulation of Bids'!C49)</f>
        <v/>
      </c>
      <c r="E77" s="134" t="str">
        <f t="shared" si="11"/>
        <v/>
      </c>
      <c r="F77" s="135" t="str">
        <f t="shared" si="12"/>
        <v/>
      </c>
      <c r="G77" s="297" t="str">
        <f t="shared" si="13"/>
        <v/>
      </c>
      <c r="H77" s="167"/>
      <c r="I77" s="136" t="str">
        <f t="shared" si="9"/>
        <v/>
      </c>
      <c r="J77" s="134" t="str">
        <f>IF(ISBLANK('Tabulation of Bids'!G49),"",'Tabulation of Bids'!G49)</f>
        <v/>
      </c>
      <c r="K77" s="134" t="str">
        <f t="shared" si="10"/>
        <v/>
      </c>
    </row>
    <row r="78" spans="1:11" ht="20.25" customHeight="1" x14ac:dyDescent="0.2">
      <c r="A78" s="323" t="str">
        <f>IF(ISBLANK('Tabulation of Bids'!A50),"",'Tabulation of Bids'!A50)</f>
        <v/>
      </c>
      <c r="B78" s="324" t="str">
        <f>IF(ISBLANK('Tabulation of Bids'!B50),"",'Tabulation of Bids'!B50)</f>
        <v/>
      </c>
      <c r="C78" s="312" t="str">
        <f>IF('Tabulation of Bids'!D50=0,"",'Tabulation of Bids'!D50)</f>
        <v/>
      </c>
      <c r="D78" s="316" t="str">
        <f>IF(ISBLANK('Tabulation of Bids'!C50),"",'Tabulation of Bids'!C50)</f>
        <v/>
      </c>
      <c r="E78" s="134" t="str">
        <f t="shared" si="11"/>
        <v/>
      </c>
      <c r="F78" s="135" t="str">
        <f t="shared" si="12"/>
        <v/>
      </c>
      <c r="G78" s="297" t="str">
        <f t="shared" si="13"/>
        <v/>
      </c>
      <c r="H78" s="167"/>
      <c r="I78" s="136" t="str">
        <f t="shared" si="9"/>
        <v/>
      </c>
      <c r="J78" s="134" t="str">
        <f>IF(ISBLANK('Tabulation of Bids'!G50),"",'Tabulation of Bids'!G50)</f>
        <v/>
      </c>
      <c r="K78" s="134" t="str">
        <f t="shared" si="10"/>
        <v/>
      </c>
    </row>
    <row r="79" spans="1:11" ht="20.25" customHeight="1" x14ac:dyDescent="0.2">
      <c r="A79" s="323" t="str">
        <f>IF(ISBLANK('Tabulation of Bids'!A51),"",'Tabulation of Bids'!A51)</f>
        <v/>
      </c>
      <c r="B79" s="324" t="str">
        <f>IF(ISBLANK('Tabulation of Bids'!B51),"",'Tabulation of Bids'!B51)</f>
        <v/>
      </c>
      <c r="C79" s="312" t="str">
        <f>IF('Tabulation of Bids'!D51=0,"",'Tabulation of Bids'!D51)</f>
        <v/>
      </c>
      <c r="D79" s="316" t="str">
        <f>IF(ISBLANK('Tabulation of Bids'!C51),"",'Tabulation of Bids'!C51)</f>
        <v/>
      </c>
      <c r="E79" s="134" t="str">
        <f t="shared" si="11"/>
        <v/>
      </c>
      <c r="F79" s="135" t="str">
        <f t="shared" si="12"/>
        <v/>
      </c>
      <c r="G79" s="297" t="str">
        <f t="shared" si="13"/>
        <v/>
      </c>
      <c r="H79" s="167"/>
      <c r="I79" s="136" t="str">
        <f t="shared" si="9"/>
        <v/>
      </c>
      <c r="J79" s="134" t="str">
        <f>IF(ISBLANK('Tabulation of Bids'!G51),"",'Tabulation of Bids'!G51)</f>
        <v/>
      </c>
      <c r="K79" s="134" t="str">
        <f t="shared" si="10"/>
        <v/>
      </c>
    </row>
    <row r="80" spans="1:11" ht="20.25" customHeight="1" x14ac:dyDescent="0.2">
      <c r="A80" s="323" t="str">
        <f>IF(ISBLANK('Tabulation of Bids'!A52),"",'Tabulation of Bids'!A52)</f>
        <v/>
      </c>
      <c r="B80" s="324" t="str">
        <f>IF(ISBLANK('Tabulation of Bids'!B52),"",'Tabulation of Bids'!B52)</f>
        <v/>
      </c>
      <c r="C80" s="312" t="str">
        <f>IF('Tabulation of Bids'!D52=0,"",'Tabulation of Bids'!D52)</f>
        <v/>
      </c>
      <c r="D80" s="316" t="str">
        <f>IF(ISBLANK('Tabulation of Bids'!C52),"",'Tabulation of Bids'!C52)</f>
        <v/>
      </c>
      <c r="E80" s="134" t="str">
        <f t="shared" si="11"/>
        <v/>
      </c>
      <c r="F80" s="135" t="str">
        <f t="shared" si="12"/>
        <v/>
      </c>
      <c r="G80" s="297" t="str">
        <f t="shared" si="13"/>
        <v/>
      </c>
      <c r="H80" s="167"/>
      <c r="I80" s="136" t="str">
        <f t="shared" si="9"/>
        <v/>
      </c>
      <c r="J80" s="134" t="str">
        <f>IF(ISBLANK('Tabulation of Bids'!G52),"",'Tabulation of Bids'!G52)</f>
        <v/>
      </c>
      <c r="K80" s="134" t="str">
        <f t="shared" si="10"/>
        <v/>
      </c>
    </row>
    <row r="81" spans="1:11" ht="20.25" customHeight="1" x14ac:dyDescent="0.2">
      <c r="A81" s="323" t="str">
        <f>IF(ISBLANK('Tabulation of Bids'!A53),"",'Tabulation of Bids'!A53)</f>
        <v/>
      </c>
      <c r="B81" s="324" t="str">
        <f>IF(ISBLANK('Tabulation of Bids'!B53),"",'Tabulation of Bids'!B53)</f>
        <v/>
      </c>
      <c r="C81" s="312" t="str">
        <f>IF('Tabulation of Bids'!D53=0,"",'Tabulation of Bids'!D53)</f>
        <v/>
      </c>
      <c r="D81" s="316" t="str">
        <f>IF(ISBLANK('Tabulation of Bids'!C53),"",'Tabulation of Bids'!C53)</f>
        <v/>
      </c>
      <c r="E81" s="134" t="str">
        <f t="shared" si="11"/>
        <v/>
      </c>
      <c r="F81" s="135" t="str">
        <f t="shared" si="12"/>
        <v/>
      </c>
      <c r="G81" s="297" t="str">
        <f t="shared" si="13"/>
        <v/>
      </c>
      <c r="H81" s="167"/>
      <c r="I81" s="136" t="str">
        <f t="shared" si="9"/>
        <v/>
      </c>
      <c r="J81" s="134" t="str">
        <f>IF(ISBLANK('Tabulation of Bids'!G53),"",'Tabulation of Bids'!G53)</f>
        <v/>
      </c>
      <c r="K81" s="134" t="str">
        <f t="shared" si="10"/>
        <v/>
      </c>
    </row>
    <row r="82" spans="1:11" ht="20.25" customHeight="1" x14ac:dyDescent="0.2">
      <c r="A82" s="323" t="str">
        <f>IF(ISBLANK('Tabulation of Bids'!A54),"",'Tabulation of Bids'!A54)</f>
        <v/>
      </c>
      <c r="B82" s="324" t="str">
        <f>IF(ISBLANK('Tabulation of Bids'!B54),"",'Tabulation of Bids'!B54)</f>
        <v/>
      </c>
      <c r="C82" s="312" t="str">
        <f>IF('Tabulation of Bids'!D54=0,"",'Tabulation of Bids'!D54)</f>
        <v/>
      </c>
      <c r="D82" s="316" t="str">
        <f>IF(ISBLANK('Tabulation of Bids'!C54),"",'Tabulation of Bids'!C54)</f>
        <v/>
      </c>
      <c r="E82" s="134" t="str">
        <f t="shared" si="11"/>
        <v/>
      </c>
      <c r="F82" s="135" t="str">
        <f t="shared" si="12"/>
        <v/>
      </c>
      <c r="G82" s="297" t="str">
        <f t="shared" si="13"/>
        <v/>
      </c>
      <c r="H82" s="167"/>
      <c r="I82" s="136" t="str">
        <f t="shared" si="9"/>
        <v/>
      </c>
      <c r="J82" s="134" t="str">
        <f>IF(ISBLANK('Tabulation of Bids'!G54),"",'Tabulation of Bids'!G54)</f>
        <v/>
      </c>
      <c r="K82" s="134" t="str">
        <f t="shared" si="10"/>
        <v/>
      </c>
    </row>
    <row r="83" spans="1:11" ht="20.25" customHeight="1" x14ac:dyDescent="0.2">
      <c r="A83" s="323" t="str">
        <f>IF(ISBLANK('Tabulation of Bids'!A55),"",'Tabulation of Bids'!A55)</f>
        <v/>
      </c>
      <c r="B83" s="324" t="str">
        <f>IF(ISBLANK('Tabulation of Bids'!B55),"",'Tabulation of Bids'!B55)</f>
        <v/>
      </c>
      <c r="C83" s="312" t="str">
        <f>IF('Tabulation of Bids'!D55=0,"",'Tabulation of Bids'!D55)</f>
        <v/>
      </c>
      <c r="D83" s="316" t="str">
        <f>IF(ISBLANK('Tabulation of Bids'!C55),"",'Tabulation of Bids'!C55)</f>
        <v/>
      </c>
      <c r="E83" s="134" t="str">
        <f t="shared" si="11"/>
        <v/>
      </c>
      <c r="F83" s="135" t="str">
        <f t="shared" si="12"/>
        <v/>
      </c>
      <c r="G83" s="297" t="str">
        <f t="shared" si="13"/>
        <v/>
      </c>
      <c r="H83" s="167"/>
      <c r="I83" s="136" t="str">
        <f t="shared" si="9"/>
        <v/>
      </c>
      <c r="J83" s="134" t="str">
        <f>IF(ISBLANK('Tabulation of Bids'!G55),"",'Tabulation of Bids'!G55)</f>
        <v/>
      </c>
      <c r="K83" s="134" t="str">
        <f t="shared" si="10"/>
        <v/>
      </c>
    </row>
    <row r="84" spans="1:11" ht="20.25" customHeight="1" thickBot="1" x14ac:dyDescent="0.25">
      <c r="A84" s="325" t="str">
        <f>IF(ISBLANK('Tabulation of Bids'!A56),"",'Tabulation of Bids'!A56)</f>
        <v/>
      </c>
      <c r="B84" s="326" t="str">
        <f>IF(ISBLANK('Tabulation of Bids'!B56),"",'Tabulation of Bids'!B56)</f>
        <v/>
      </c>
      <c r="C84" s="312" t="str">
        <f>IF('Tabulation of Bids'!D56=0,"",'Tabulation of Bids'!D56)</f>
        <v/>
      </c>
      <c r="D84" s="319" t="str">
        <f>IF(ISBLANK('Tabulation of Bids'!C56),"",'Tabulation of Bids'!C56)</f>
        <v/>
      </c>
      <c r="E84" s="266" t="str">
        <f t="shared" si="11"/>
        <v/>
      </c>
      <c r="F84" s="267" t="str">
        <f t="shared" si="12"/>
        <v/>
      </c>
      <c r="G84" s="297" t="str">
        <f t="shared" si="13"/>
        <v/>
      </c>
      <c r="H84" s="167"/>
      <c r="I84" s="136" t="str">
        <f t="shared" si="9"/>
        <v/>
      </c>
      <c r="J84" s="134" t="str">
        <f>IF(ISBLANK('Tabulation of Bids'!G56),"",'Tabulation of Bids'!G56)</f>
        <v/>
      </c>
      <c r="K84" s="134" t="str">
        <f t="shared" si="10"/>
        <v/>
      </c>
    </row>
    <row r="85" spans="1:11" ht="10.8" thickBot="1" x14ac:dyDescent="0.25">
      <c r="A85" s="132" t="str">
        <f>IF(A114="","Total","Sub Total")</f>
        <v>Total</v>
      </c>
      <c r="B85" s="45"/>
      <c r="C85" s="46"/>
      <c r="D85" s="36"/>
      <c r="E85" s="235">
        <f>SUM(E61:E84)+SUM(E8:E31)</f>
        <v>56891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9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6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1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2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0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7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8"/>
    </row>
    <row r="98" spans="1:31" ht="10.8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9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6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6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21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0"/>
      <c r="J109" s="11" t="s">
        <v>30</v>
      </c>
      <c r="K109" s="11"/>
    </row>
    <row r="110" spans="1:31" x14ac:dyDescent="0.2">
      <c r="A110" s="12"/>
      <c r="B110" s="93" t="str">
        <f>B57</f>
        <v>Payable to: Dale's Plumbing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 xml:space="preserve">Address: Pecatonica, IL </v>
      </c>
      <c r="C111" s="12"/>
      <c r="D111" s="12"/>
      <c r="E111" s="12"/>
      <c r="F111" s="12"/>
      <c r="G111" s="12"/>
      <c r="H111" s="14" t="s">
        <v>32</v>
      </c>
      <c r="I111" s="378" t="str">
        <f>I58</f>
        <v>Auburn Street CCDD Site - Closure 2021</v>
      </c>
      <c r="J111" s="378"/>
      <c r="K111" s="378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0.8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0" t="str">
        <f>IF(ISBLANK('Tabulation of Bids'!A59),"",'Tabulation of Bids'!A59)</f>
        <v/>
      </c>
      <c r="B114" s="311" t="str">
        <f>IF(ISBLANK('Tabulation of Bids'!B59),"",'Tabulation of Bids'!B59)</f>
        <v/>
      </c>
      <c r="C114" s="312" t="str">
        <f>IF('Tabulation of Bids'!D59=0,"",'Tabulation of Bids'!D59)</f>
        <v/>
      </c>
      <c r="D114" s="313" t="str">
        <f>IF(ISBLANK('Tabulation of Bids'!C59),"",'Tabulation of Bids'!C59)</f>
        <v/>
      </c>
      <c r="E114" s="264" t="str">
        <f>IF(J114 = "","",J114*C114)</f>
        <v/>
      </c>
      <c r="F114" s="265" t="str">
        <f>IF((H114&gt;C114),H114-C114,"")</f>
        <v/>
      </c>
      <c r="G114" s="297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Bids'!G59),"",'Tabulation of Bids'!G59)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4" t="str">
        <f>IF(ISBLANK('Tabulation of Bids'!A60),"",'Tabulation of Bids'!A60)</f>
        <v/>
      </c>
      <c r="B115" s="315" t="str">
        <f>IF(ISBLANK('Tabulation of Bids'!B60),"",'Tabulation of Bids'!B60)</f>
        <v/>
      </c>
      <c r="C115" s="312" t="str">
        <f>IF('Tabulation of Bids'!D60=0,"",'Tabulation of Bids'!D60)</f>
        <v/>
      </c>
      <c r="D115" s="316" t="str">
        <f>IF(ISBLANK('Tabulation of Bids'!C60),"",'Tabulation of Bids'!C60)</f>
        <v/>
      </c>
      <c r="E115" s="268" t="str">
        <f t="shared" ref="E115:E137" si="16">IF(J115 = "","",J115*C115)</f>
        <v/>
      </c>
      <c r="F115" s="269" t="str">
        <f t="shared" ref="F115:F137" si="17">IF((H115&gt;C115),H115-C115,"")</f>
        <v/>
      </c>
      <c r="G115" s="297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Bids'!G60),"",'Tabulation of Bids'!G60)</f>
        <v/>
      </c>
      <c r="K115" s="134" t="str">
        <f t="shared" si="15"/>
        <v/>
      </c>
    </row>
    <row r="116" spans="1:11" ht="20.25" customHeight="1" x14ac:dyDescent="0.2">
      <c r="A116" s="314" t="str">
        <f>IF(ISBLANK('Tabulation of Bids'!A61),"",'Tabulation of Bids'!A61)</f>
        <v/>
      </c>
      <c r="B116" s="315" t="str">
        <f>IF(ISBLANK('Tabulation of Bids'!B61),"",'Tabulation of Bids'!B61)</f>
        <v/>
      </c>
      <c r="C116" s="312" t="str">
        <f>IF('Tabulation of Bids'!D61=0,"",'Tabulation of Bids'!D61)</f>
        <v/>
      </c>
      <c r="D116" s="316" t="str">
        <f>IF(ISBLANK('Tabulation of Bids'!C61),"",'Tabulation of Bids'!C61)</f>
        <v/>
      </c>
      <c r="E116" s="268" t="str">
        <f t="shared" si="16"/>
        <v/>
      </c>
      <c r="F116" s="269" t="str">
        <f t="shared" si="17"/>
        <v/>
      </c>
      <c r="G116" s="297" t="str">
        <f t="shared" si="18"/>
        <v/>
      </c>
      <c r="H116" s="167"/>
      <c r="I116" s="136" t="str">
        <f t="shared" si="14"/>
        <v/>
      </c>
      <c r="J116" s="134" t="str">
        <f>IF(ISBLANK('Tabulation of Bids'!G61),"",'Tabulation of Bids'!G61)</f>
        <v/>
      </c>
      <c r="K116" s="134" t="str">
        <f t="shared" si="15"/>
        <v/>
      </c>
    </row>
    <row r="117" spans="1:11" ht="20.25" customHeight="1" x14ac:dyDescent="0.2">
      <c r="A117" s="314" t="str">
        <f>IF(ISBLANK('Tabulation of Bids'!A62),"",'Tabulation of Bids'!A62)</f>
        <v/>
      </c>
      <c r="B117" s="315" t="str">
        <f>IF(ISBLANK('Tabulation of Bids'!B62),"",'Tabulation of Bids'!B62)</f>
        <v/>
      </c>
      <c r="C117" s="312" t="str">
        <f>IF('Tabulation of Bids'!D62=0,"",'Tabulation of Bids'!D62)</f>
        <v/>
      </c>
      <c r="D117" s="316" t="str">
        <f>IF(ISBLANK('Tabulation of Bids'!C62),"",'Tabulation of Bids'!C62)</f>
        <v/>
      </c>
      <c r="E117" s="268" t="str">
        <f t="shared" si="16"/>
        <v/>
      </c>
      <c r="F117" s="269" t="str">
        <f t="shared" si="17"/>
        <v/>
      </c>
      <c r="G117" s="297" t="str">
        <f t="shared" si="18"/>
        <v/>
      </c>
      <c r="H117" s="167"/>
      <c r="I117" s="136" t="str">
        <f t="shared" si="14"/>
        <v/>
      </c>
      <c r="J117" s="134" t="str">
        <f>IF(ISBLANK('Tabulation of Bids'!G62),"",'Tabulation of Bids'!G62)</f>
        <v/>
      </c>
      <c r="K117" s="134" t="str">
        <f t="shared" si="15"/>
        <v/>
      </c>
    </row>
    <row r="118" spans="1:11" ht="20.25" customHeight="1" x14ac:dyDescent="0.2">
      <c r="A118" s="314" t="str">
        <f>IF(ISBLANK('Tabulation of Bids'!A63),"",'Tabulation of Bids'!A63)</f>
        <v/>
      </c>
      <c r="B118" s="315" t="str">
        <f>IF(ISBLANK('Tabulation of Bids'!B63),"",'Tabulation of Bids'!B63)</f>
        <v/>
      </c>
      <c r="C118" s="312" t="str">
        <f>IF('Tabulation of Bids'!D63=0,"",'Tabulation of Bids'!D63)</f>
        <v/>
      </c>
      <c r="D118" s="316" t="str">
        <f>IF(ISBLANK('Tabulation of Bids'!C63),"",'Tabulation of Bids'!C63)</f>
        <v/>
      </c>
      <c r="E118" s="268" t="str">
        <f t="shared" si="16"/>
        <v/>
      </c>
      <c r="F118" s="269" t="str">
        <f t="shared" si="17"/>
        <v/>
      </c>
      <c r="G118" s="297" t="str">
        <f t="shared" si="18"/>
        <v/>
      </c>
      <c r="H118" s="167"/>
      <c r="I118" s="136" t="str">
        <f t="shared" si="14"/>
        <v/>
      </c>
      <c r="J118" s="134" t="str">
        <f>IF(ISBLANK('Tabulation of Bids'!G63),"",'Tabulation of Bids'!G63)</f>
        <v/>
      </c>
      <c r="K118" s="134" t="str">
        <f t="shared" si="15"/>
        <v/>
      </c>
    </row>
    <row r="119" spans="1:11" ht="20.25" customHeight="1" x14ac:dyDescent="0.2">
      <c r="A119" s="314" t="str">
        <f>IF(ISBLANK('Tabulation of Bids'!A64),"",'Tabulation of Bids'!A64)</f>
        <v/>
      </c>
      <c r="B119" s="315" t="str">
        <f>IF(ISBLANK('Tabulation of Bids'!B64),"",'Tabulation of Bids'!B64)</f>
        <v/>
      </c>
      <c r="C119" s="312" t="str">
        <f>IF('Tabulation of Bids'!D64=0,"",'Tabulation of Bids'!D64)</f>
        <v/>
      </c>
      <c r="D119" s="316" t="str">
        <f>IF(ISBLANK('Tabulation of Bids'!C64),"",'Tabulation of Bids'!C64)</f>
        <v/>
      </c>
      <c r="E119" s="268" t="str">
        <f t="shared" si="16"/>
        <v/>
      </c>
      <c r="F119" s="269" t="str">
        <f t="shared" si="17"/>
        <v/>
      </c>
      <c r="G119" s="297" t="str">
        <f t="shared" si="18"/>
        <v/>
      </c>
      <c r="H119" s="167"/>
      <c r="I119" s="136" t="str">
        <f t="shared" si="14"/>
        <v/>
      </c>
      <c r="J119" s="134" t="str">
        <f>IF(ISBLANK('Tabulation of Bids'!G64),"",'Tabulation of Bids'!G64)</f>
        <v/>
      </c>
      <c r="K119" s="134" t="str">
        <f t="shared" si="15"/>
        <v/>
      </c>
    </row>
    <row r="120" spans="1:11" ht="20.25" customHeight="1" x14ac:dyDescent="0.2">
      <c r="A120" s="314" t="str">
        <f>IF(ISBLANK('Tabulation of Bids'!A65),"",'Tabulation of Bids'!A65)</f>
        <v/>
      </c>
      <c r="B120" s="315" t="str">
        <f>IF(ISBLANK('Tabulation of Bids'!B65),"",'Tabulation of Bids'!B65)</f>
        <v/>
      </c>
      <c r="C120" s="312" t="str">
        <f>IF('Tabulation of Bids'!D65=0,"",'Tabulation of Bids'!D65)</f>
        <v/>
      </c>
      <c r="D120" s="316" t="str">
        <f>IF(ISBLANK('Tabulation of Bids'!C65),"",'Tabulation of Bids'!C65)</f>
        <v/>
      </c>
      <c r="E120" s="268" t="str">
        <f t="shared" si="16"/>
        <v/>
      </c>
      <c r="F120" s="269" t="str">
        <f t="shared" si="17"/>
        <v/>
      </c>
      <c r="G120" s="297" t="str">
        <f t="shared" si="18"/>
        <v/>
      </c>
      <c r="H120" s="167"/>
      <c r="I120" s="136" t="str">
        <f t="shared" si="14"/>
        <v/>
      </c>
      <c r="J120" s="134" t="str">
        <f>IF(ISBLANK('Tabulation of Bids'!G65),"",'Tabulation of Bids'!G65)</f>
        <v/>
      </c>
      <c r="K120" s="134" t="str">
        <f t="shared" si="15"/>
        <v/>
      </c>
    </row>
    <row r="121" spans="1:11" ht="20.25" customHeight="1" x14ac:dyDescent="0.2">
      <c r="A121" s="314" t="str">
        <f>IF(ISBLANK('Tabulation of Bids'!A66),"",'Tabulation of Bids'!A66)</f>
        <v/>
      </c>
      <c r="B121" s="315" t="str">
        <f>IF(ISBLANK('Tabulation of Bids'!B66),"",'Tabulation of Bids'!B66)</f>
        <v/>
      </c>
      <c r="C121" s="312" t="str">
        <f>IF('Tabulation of Bids'!D66=0,"",'Tabulation of Bids'!D66)</f>
        <v/>
      </c>
      <c r="D121" s="316" t="str">
        <f>IF(ISBLANK('Tabulation of Bids'!C66),"",'Tabulation of Bids'!C66)</f>
        <v/>
      </c>
      <c r="E121" s="268" t="str">
        <f t="shared" si="16"/>
        <v/>
      </c>
      <c r="F121" s="269" t="str">
        <f t="shared" si="17"/>
        <v/>
      </c>
      <c r="G121" s="297" t="str">
        <f t="shared" si="18"/>
        <v/>
      </c>
      <c r="H121" s="167"/>
      <c r="I121" s="136" t="str">
        <f t="shared" si="14"/>
        <v/>
      </c>
      <c r="J121" s="134" t="str">
        <f>IF(ISBLANK('Tabulation of Bids'!G66),"",'Tabulation of Bids'!G66)</f>
        <v/>
      </c>
      <c r="K121" s="134" t="str">
        <f t="shared" si="15"/>
        <v/>
      </c>
    </row>
    <row r="122" spans="1:11" ht="20.25" customHeight="1" x14ac:dyDescent="0.2">
      <c r="A122" s="314" t="str">
        <f>IF(ISBLANK('Tabulation of Bids'!A67),"",'Tabulation of Bids'!A67)</f>
        <v/>
      </c>
      <c r="B122" s="315" t="str">
        <f>IF(ISBLANK('Tabulation of Bids'!B67),"",'Tabulation of Bids'!B67)</f>
        <v/>
      </c>
      <c r="C122" s="312" t="str">
        <f>IF('Tabulation of Bids'!D67=0,"",'Tabulation of Bids'!D67)</f>
        <v/>
      </c>
      <c r="D122" s="316" t="str">
        <f>IF(ISBLANK('Tabulation of Bids'!C67),"",'Tabulation of Bids'!C67)</f>
        <v/>
      </c>
      <c r="E122" s="268" t="str">
        <f t="shared" si="16"/>
        <v/>
      </c>
      <c r="F122" s="269" t="str">
        <f t="shared" si="17"/>
        <v/>
      </c>
      <c r="G122" s="297" t="str">
        <f t="shared" si="18"/>
        <v/>
      </c>
      <c r="H122" s="167"/>
      <c r="I122" s="136" t="str">
        <f t="shared" si="14"/>
        <v/>
      </c>
      <c r="J122" s="134" t="str">
        <f>IF(ISBLANK('Tabulation of Bids'!G67),"",'Tabulation of Bids'!G67)</f>
        <v/>
      </c>
      <c r="K122" s="134" t="str">
        <f t="shared" si="15"/>
        <v/>
      </c>
    </row>
    <row r="123" spans="1:11" ht="20.25" customHeight="1" x14ac:dyDescent="0.2">
      <c r="A123" s="314" t="str">
        <f>IF(ISBLANK('Tabulation of Bids'!A68),"",'Tabulation of Bids'!A68)</f>
        <v/>
      </c>
      <c r="B123" s="315" t="str">
        <f>IF(ISBLANK('Tabulation of Bids'!B68),"",'Tabulation of Bids'!B68)</f>
        <v/>
      </c>
      <c r="C123" s="312" t="str">
        <f>IF('Tabulation of Bids'!D68=0,"",'Tabulation of Bids'!D68)</f>
        <v/>
      </c>
      <c r="D123" s="316" t="str">
        <f>IF(ISBLANK('Tabulation of Bids'!C68),"",'Tabulation of Bids'!C68)</f>
        <v/>
      </c>
      <c r="E123" s="268" t="str">
        <f t="shared" si="16"/>
        <v/>
      </c>
      <c r="F123" s="269" t="str">
        <f t="shared" si="17"/>
        <v/>
      </c>
      <c r="G123" s="297" t="str">
        <f t="shared" si="18"/>
        <v/>
      </c>
      <c r="H123" s="167"/>
      <c r="I123" s="136" t="str">
        <f t="shared" si="14"/>
        <v/>
      </c>
      <c r="J123" s="134" t="str">
        <f>IF(ISBLANK('Tabulation of Bids'!G68),"",'Tabulation of Bids'!G68)</f>
        <v/>
      </c>
      <c r="K123" s="134" t="str">
        <f t="shared" si="15"/>
        <v/>
      </c>
    </row>
    <row r="124" spans="1:11" ht="20.25" customHeight="1" x14ac:dyDescent="0.2">
      <c r="A124" s="314" t="str">
        <f>IF(ISBLANK('Tabulation of Bids'!A69),"",'Tabulation of Bids'!A69)</f>
        <v/>
      </c>
      <c r="B124" s="315" t="str">
        <f>IF(ISBLANK('Tabulation of Bids'!B69),"",'Tabulation of Bids'!B69)</f>
        <v/>
      </c>
      <c r="C124" s="312" t="str">
        <f>IF('Tabulation of Bids'!D69=0,"",'Tabulation of Bids'!D69)</f>
        <v/>
      </c>
      <c r="D124" s="316" t="str">
        <f>IF(ISBLANK('Tabulation of Bids'!C69),"",'Tabulation of Bids'!C69)</f>
        <v/>
      </c>
      <c r="E124" s="268" t="str">
        <f t="shared" si="16"/>
        <v/>
      </c>
      <c r="F124" s="269" t="str">
        <f t="shared" si="17"/>
        <v/>
      </c>
      <c r="G124" s="297" t="str">
        <f t="shared" si="18"/>
        <v/>
      </c>
      <c r="H124" s="167"/>
      <c r="I124" s="136" t="str">
        <f t="shared" si="14"/>
        <v/>
      </c>
      <c r="J124" s="134" t="str">
        <f>IF(ISBLANK('Tabulation of Bids'!G69),"",'Tabulation of Bids'!G69)</f>
        <v/>
      </c>
      <c r="K124" s="134" t="str">
        <f t="shared" si="15"/>
        <v/>
      </c>
    </row>
    <row r="125" spans="1:11" ht="20.25" customHeight="1" x14ac:dyDescent="0.2">
      <c r="A125" s="314" t="str">
        <f>IF(ISBLANK('Tabulation of Bids'!A70),"",'Tabulation of Bids'!A70)</f>
        <v/>
      </c>
      <c r="B125" s="315" t="str">
        <f>IF(ISBLANK('Tabulation of Bids'!B70),"",'Tabulation of Bids'!B70)</f>
        <v/>
      </c>
      <c r="C125" s="312" t="str">
        <f>IF('Tabulation of Bids'!D70=0,"",'Tabulation of Bids'!D70)</f>
        <v/>
      </c>
      <c r="D125" s="316" t="str">
        <f>IF(ISBLANK('Tabulation of Bids'!C70),"",'Tabulation of Bids'!C70)</f>
        <v/>
      </c>
      <c r="E125" s="268" t="str">
        <f t="shared" si="16"/>
        <v/>
      </c>
      <c r="F125" s="269" t="str">
        <f t="shared" si="17"/>
        <v/>
      </c>
      <c r="G125" s="297" t="str">
        <f t="shared" si="18"/>
        <v/>
      </c>
      <c r="H125" s="167"/>
      <c r="I125" s="136" t="str">
        <f t="shared" si="14"/>
        <v/>
      </c>
      <c r="J125" s="134" t="str">
        <f>IF(ISBLANK('Tabulation of Bids'!G70),"",'Tabulation of Bids'!G70)</f>
        <v/>
      </c>
      <c r="K125" s="134" t="str">
        <f t="shared" si="15"/>
        <v/>
      </c>
    </row>
    <row r="126" spans="1:11" ht="20.25" customHeight="1" x14ac:dyDescent="0.2">
      <c r="A126" s="314" t="str">
        <f>IF(ISBLANK('Tabulation of Bids'!A71),"",'Tabulation of Bids'!A71)</f>
        <v/>
      </c>
      <c r="B126" s="315" t="str">
        <f>IF(ISBLANK('Tabulation of Bids'!B71),"",'Tabulation of Bids'!B71)</f>
        <v/>
      </c>
      <c r="C126" s="312" t="str">
        <f>IF('Tabulation of Bids'!D71=0,"",'Tabulation of Bids'!D71)</f>
        <v/>
      </c>
      <c r="D126" s="316" t="str">
        <f>IF(ISBLANK('Tabulation of Bids'!C71),"",'Tabulation of Bids'!C71)</f>
        <v/>
      </c>
      <c r="E126" s="268" t="str">
        <f t="shared" si="16"/>
        <v/>
      </c>
      <c r="F126" s="269" t="str">
        <f t="shared" si="17"/>
        <v/>
      </c>
      <c r="G126" s="297" t="str">
        <f t="shared" si="18"/>
        <v/>
      </c>
      <c r="H126" s="167"/>
      <c r="I126" s="136" t="str">
        <f t="shared" si="14"/>
        <v/>
      </c>
      <c r="J126" s="134" t="str">
        <f>IF(ISBLANK('Tabulation of Bids'!G71),"",'Tabulation of Bids'!G71)</f>
        <v/>
      </c>
      <c r="K126" s="134" t="str">
        <f t="shared" si="15"/>
        <v/>
      </c>
    </row>
    <row r="127" spans="1:11" ht="20.25" customHeight="1" x14ac:dyDescent="0.2">
      <c r="A127" s="314" t="str">
        <f>IF(ISBLANK('Tabulation of Bids'!A72),"",'Tabulation of Bids'!A72)</f>
        <v/>
      </c>
      <c r="B127" s="315" t="str">
        <f>IF(ISBLANK('Tabulation of Bids'!B72),"",'Tabulation of Bids'!B72)</f>
        <v/>
      </c>
      <c r="C127" s="312" t="str">
        <f>IF('Tabulation of Bids'!D72=0,"",'Tabulation of Bids'!D72)</f>
        <v/>
      </c>
      <c r="D127" s="316" t="str">
        <f>IF(ISBLANK('Tabulation of Bids'!C72),"",'Tabulation of Bids'!C72)</f>
        <v/>
      </c>
      <c r="E127" s="268" t="str">
        <f t="shared" si="16"/>
        <v/>
      </c>
      <c r="F127" s="269" t="str">
        <f t="shared" si="17"/>
        <v/>
      </c>
      <c r="G127" s="297" t="str">
        <f t="shared" si="18"/>
        <v/>
      </c>
      <c r="H127" s="167"/>
      <c r="I127" s="136" t="str">
        <f t="shared" si="14"/>
        <v/>
      </c>
      <c r="J127" s="134" t="str">
        <f>IF(ISBLANK('Tabulation of Bids'!G72),"",'Tabulation of Bids'!G72)</f>
        <v/>
      </c>
      <c r="K127" s="134" t="str">
        <f t="shared" si="15"/>
        <v/>
      </c>
    </row>
    <row r="128" spans="1:11" ht="20.25" customHeight="1" x14ac:dyDescent="0.2">
      <c r="A128" s="314" t="str">
        <f>IF(ISBLANK('Tabulation of Bids'!A73),"",'Tabulation of Bids'!A73)</f>
        <v/>
      </c>
      <c r="B128" s="315" t="str">
        <f>IF(ISBLANK('Tabulation of Bids'!B73),"",'Tabulation of Bids'!B73)</f>
        <v/>
      </c>
      <c r="C128" s="312" t="str">
        <f>IF('Tabulation of Bids'!D73=0,"",'Tabulation of Bids'!D73)</f>
        <v/>
      </c>
      <c r="D128" s="316" t="str">
        <f>IF(ISBLANK('Tabulation of Bids'!C73),"",'Tabulation of Bids'!C73)</f>
        <v/>
      </c>
      <c r="E128" s="268" t="str">
        <f t="shared" si="16"/>
        <v/>
      </c>
      <c r="F128" s="269" t="str">
        <f t="shared" si="17"/>
        <v/>
      </c>
      <c r="G128" s="297" t="str">
        <f t="shared" si="18"/>
        <v/>
      </c>
      <c r="H128" s="167"/>
      <c r="I128" s="136" t="str">
        <f t="shared" si="14"/>
        <v/>
      </c>
      <c r="J128" s="134" t="str">
        <f>IF(ISBLANK('Tabulation of Bids'!G73),"",'Tabulation of Bids'!G73)</f>
        <v/>
      </c>
      <c r="K128" s="134" t="str">
        <f t="shared" si="15"/>
        <v/>
      </c>
    </row>
    <row r="129" spans="1:11" ht="20.25" customHeight="1" x14ac:dyDescent="0.2">
      <c r="A129" s="314" t="str">
        <f>IF(ISBLANK('Tabulation of Bids'!A74),"",'Tabulation of Bids'!A74)</f>
        <v/>
      </c>
      <c r="B129" s="315" t="str">
        <f>IF(ISBLANK('Tabulation of Bids'!B74),"",'Tabulation of Bids'!B74)</f>
        <v/>
      </c>
      <c r="C129" s="312" t="str">
        <f>IF('Tabulation of Bids'!D74=0,"",'Tabulation of Bids'!D74)</f>
        <v/>
      </c>
      <c r="D129" s="316" t="str">
        <f>IF(ISBLANK('Tabulation of Bids'!C74),"",'Tabulation of Bids'!C74)</f>
        <v/>
      </c>
      <c r="E129" s="268" t="str">
        <f t="shared" si="16"/>
        <v/>
      </c>
      <c r="F129" s="269" t="str">
        <f t="shared" si="17"/>
        <v/>
      </c>
      <c r="G129" s="297" t="str">
        <f t="shared" si="18"/>
        <v/>
      </c>
      <c r="H129" s="167"/>
      <c r="I129" s="136" t="str">
        <f t="shared" si="14"/>
        <v/>
      </c>
      <c r="J129" s="134" t="str">
        <f>IF(ISBLANK('Tabulation of Bids'!G74),"",'Tabulation of Bids'!G74)</f>
        <v/>
      </c>
      <c r="K129" s="134" t="str">
        <f t="shared" si="15"/>
        <v/>
      </c>
    </row>
    <row r="130" spans="1:11" ht="20.25" customHeight="1" x14ac:dyDescent="0.2">
      <c r="A130" s="314" t="str">
        <f>IF(ISBLANK('Tabulation of Bids'!A75),"",'Tabulation of Bids'!A75)</f>
        <v/>
      </c>
      <c r="B130" s="315" t="str">
        <f>IF(ISBLANK('Tabulation of Bids'!B75),"",'Tabulation of Bids'!B75)</f>
        <v/>
      </c>
      <c r="C130" s="312" t="str">
        <f>IF('Tabulation of Bids'!D75=0,"",'Tabulation of Bids'!D75)</f>
        <v/>
      </c>
      <c r="D130" s="316" t="str">
        <f>IF(ISBLANK('Tabulation of Bids'!C75),"",'Tabulation of Bids'!C75)</f>
        <v/>
      </c>
      <c r="E130" s="268" t="str">
        <f t="shared" si="16"/>
        <v/>
      </c>
      <c r="F130" s="269" t="str">
        <f t="shared" si="17"/>
        <v/>
      </c>
      <c r="G130" s="297" t="str">
        <f t="shared" si="18"/>
        <v/>
      </c>
      <c r="H130" s="167"/>
      <c r="I130" s="136" t="str">
        <f t="shared" si="14"/>
        <v/>
      </c>
      <c r="J130" s="134" t="str">
        <f>IF(ISBLANK('Tabulation of Bids'!G75),"",'Tabulation of Bids'!G75)</f>
        <v/>
      </c>
      <c r="K130" s="134" t="str">
        <f t="shared" si="15"/>
        <v/>
      </c>
    </row>
    <row r="131" spans="1:11" ht="20.25" customHeight="1" x14ac:dyDescent="0.2">
      <c r="A131" s="314" t="str">
        <f>IF(ISBLANK('Tabulation of Bids'!A76),"",'Tabulation of Bids'!A76)</f>
        <v/>
      </c>
      <c r="B131" s="315" t="str">
        <f>IF(ISBLANK('Tabulation of Bids'!B76),"",'Tabulation of Bids'!B76)</f>
        <v/>
      </c>
      <c r="C131" s="312" t="str">
        <f>IF('Tabulation of Bids'!D76=0,"",'Tabulation of Bids'!D76)</f>
        <v/>
      </c>
      <c r="D131" s="316" t="str">
        <f>IF(ISBLANK('Tabulation of Bids'!C76),"",'Tabulation of Bids'!C76)</f>
        <v/>
      </c>
      <c r="E131" s="268" t="str">
        <f t="shared" si="16"/>
        <v/>
      </c>
      <c r="F131" s="269" t="str">
        <f t="shared" si="17"/>
        <v/>
      </c>
      <c r="G131" s="297" t="str">
        <f t="shared" si="18"/>
        <v/>
      </c>
      <c r="H131" s="167"/>
      <c r="I131" s="136" t="str">
        <f t="shared" si="14"/>
        <v/>
      </c>
      <c r="J131" s="134" t="str">
        <f>IF(ISBLANK('Tabulation of Bids'!G76),"",'Tabulation of Bids'!G76)</f>
        <v/>
      </c>
      <c r="K131" s="134" t="str">
        <f t="shared" si="15"/>
        <v/>
      </c>
    </row>
    <row r="132" spans="1:11" ht="20.25" customHeight="1" x14ac:dyDescent="0.2">
      <c r="A132" s="314" t="str">
        <f>IF(ISBLANK('Tabulation of Bids'!A77),"",'Tabulation of Bids'!A77)</f>
        <v/>
      </c>
      <c r="B132" s="315" t="str">
        <f>IF(ISBLANK('Tabulation of Bids'!B77),"",'Tabulation of Bids'!B77)</f>
        <v/>
      </c>
      <c r="C132" s="312" t="str">
        <f>IF('Tabulation of Bids'!D77=0,"",'Tabulation of Bids'!D77)</f>
        <v/>
      </c>
      <c r="D132" s="316" t="str">
        <f>IF(ISBLANK('Tabulation of Bids'!C77),"",'Tabulation of Bids'!C77)</f>
        <v/>
      </c>
      <c r="E132" s="268" t="str">
        <f t="shared" si="16"/>
        <v/>
      </c>
      <c r="F132" s="269" t="str">
        <f t="shared" si="17"/>
        <v/>
      </c>
      <c r="G132" s="297" t="str">
        <f t="shared" si="18"/>
        <v/>
      </c>
      <c r="H132" s="167"/>
      <c r="I132" s="136" t="str">
        <f t="shared" si="14"/>
        <v/>
      </c>
      <c r="J132" s="134" t="str">
        <f>IF(ISBLANK('Tabulation of Bids'!G77),"",'Tabulation of Bids'!G77)</f>
        <v/>
      </c>
      <c r="K132" s="134" t="str">
        <f t="shared" si="15"/>
        <v/>
      </c>
    </row>
    <row r="133" spans="1:11" ht="20.25" customHeight="1" x14ac:dyDescent="0.2">
      <c r="A133" s="314" t="str">
        <f>IF(ISBLANK('Tabulation of Bids'!A78),"",'Tabulation of Bids'!A78)</f>
        <v/>
      </c>
      <c r="B133" s="315" t="str">
        <f>IF(ISBLANK('Tabulation of Bids'!B78),"",'Tabulation of Bids'!B78)</f>
        <v/>
      </c>
      <c r="C133" s="312" t="str">
        <f>IF('Tabulation of Bids'!D78=0,"",'Tabulation of Bids'!D78)</f>
        <v/>
      </c>
      <c r="D133" s="316" t="str">
        <f>IF(ISBLANK('Tabulation of Bids'!C78),"",'Tabulation of Bids'!C78)</f>
        <v/>
      </c>
      <c r="E133" s="268" t="str">
        <f t="shared" si="16"/>
        <v/>
      </c>
      <c r="F133" s="269" t="str">
        <f t="shared" si="17"/>
        <v/>
      </c>
      <c r="G133" s="297" t="str">
        <f t="shared" si="18"/>
        <v/>
      </c>
      <c r="H133" s="167"/>
      <c r="I133" s="136" t="str">
        <f t="shared" si="14"/>
        <v/>
      </c>
      <c r="J133" s="134" t="str">
        <f>IF(ISBLANK('Tabulation of Bids'!G78),"",'Tabulation of Bids'!G78)</f>
        <v/>
      </c>
      <c r="K133" s="134" t="str">
        <f t="shared" si="15"/>
        <v/>
      </c>
    </row>
    <row r="134" spans="1:11" ht="20.25" customHeight="1" x14ac:dyDescent="0.2">
      <c r="A134" s="314" t="str">
        <f>IF(ISBLANK('Tabulation of Bids'!A79),"",'Tabulation of Bids'!A79)</f>
        <v/>
      </c>
      <c r="B134" s="315" t="str">
        <f>IF(ISBLANK('Tabulation of Bids'!B79),"",'Tabulation of Bids'!B79)</f>
        <v/>
      </c>
      <c r="C134" s="312" t="str">
        <f>IF('Tabulation of Bids'!D79=0,"",'Tabulation of Bids'!D79)</f>
        <v/>
      </c>
      <c r="D134" s="316" t="str">
        <f>IF(ISBLANK('Tabulation of Bids'!C79),"",'Tabulation of Bids'!C79)</f>
        <v/>
      </c>
      <c r="E134" s="268" t="str">
        <f t="shared" si="16"/>
        <v/>
      </c>
      <c r="F134" s="269" t="str">
        <f t="shared" si="17"/>
        <v/>
      </c>
      <c r="G134" s="297" t="str">
        <f t="shared" si="18"/>
        <v/>
      </c>
      <c r="H134" s="167"/>
      <c r="I134" s="136" t="str">
        <f t="shared" si="14"/>
        <v/>
      </c>
      <c r="J134" s="134" t="str">
        <f>IF(ISBLANK('Tabulation of Bids'!G79),"",'Tabulation of Bids'!G79)</f>
        <v/>
      </c>
      <c r="K134" s="134" t="str">
        <f t="shared" si="15"/>
        <v/>
      </c>
    </row>
    <row r="135" spans="1:11" ht="20.25" customHeight="1" x14ac:dyDescent="0.2">
      <c r="A135" s="314" t="str">
        <f>IF(ISBLANK('Tabulation of Bids'!A80),"",'Tabulation of Bids'!A80)</f>
        <v/>
      </c>
      <c r="B135" s="315" t="str">
        <f>IF(ISBLANK('Tabulation of Bids'!B80),"",'Tabulation of Bids'!B80)</f>
        <v/>
      </c>
      <c r="C135" s="312" t="str">
        <f>IF('Tabulation of Bids'!D80=0,"",'Tabulation of Bids'!D80)</f>
        <v/>
      </c>
      <c r="D135" s="316" t="str">
        <f>IF(ISBLANK('Tabulation of Bids'!C80),"",'Tabulation of Bids'!C80)</f>
        <v/>
      </c>
      <c r="E135" s="268" t="str">
        <f t="shared" si="16"/>
        <v/>
      </c>
      <c r="F135" s="269" t="str">
        <f t="shared" si="17"/>
        <v/>
      </c>
      <c r="G135" s="297" t="str">
        <f t="shared" si="18"/>
        <v/>
      </c>
      <c r="H135" s="167"/>
      <c r="I135" s="136" t="str">
        <f t="shared" si="14"/>
        <v/>
      </c>
      <c r="J135" s="134" t="str">
        <f>IF(ISBLANK('Tabulation of Bids'!G80),"",'Tabulation of Bids'!G80)</f>
        <v/>
      </c>
      <c r="K135" s="134" t="str">
        <f t="shared" si="15"/>
        <v/>
      </c>
    </row>
    <row r="136" spans="1:11" ht="20.25" customHeight="1" x14ac:dyDescent="0.2">
      <c r="A136" s="314" t="str">
        <f>IF(ISBLANK('Tabulation of Bids'!A81),"",'Tabulation of Bids'!A81)</f>
        <v/>
      </c>
      <c r="B136" s="315" t="str">
        <f>IF(ISBLANK('Tabulation of Bids'!B81),"",'Tabulation of Bids'!B81)</f>
        <v/>
      </c>
      <c r="C136" s="312" t="str">
        <f>IF('Tabulation of Bids'!D81=0,"",'Tabulation of Bids'!D81)</f>
        <v/>
      </c>
      <c r="D136" s="316" t="str">
        <f>IF(ISBLANK('Tabulation of Bids'!C81),"",'Tabulation of Bids'!C81)</f>
        <v/>
      </c>
      <c r="E136" s="268" t="str">
        <f t="shared" si="16"/>
        <v/>
      </c>
      <c r="F136" s="269" t="str">
        <f t="shared" si="17"/>
        <v/>
      </c>
      <c r="G136" s="297" t="str">
        <f t="shared" si="18"/>
        <v/>
      </c>
      <c r="H136" s="167"/>
      <c r="I136" s="136" t="str">
        <f t="shared" si="14"/>
        <v/>
      </c>
      <c r="J136" s="134" t="str">
        <f>IF(ISBLANK('Tabulation of Bids'!G81),"",'Tabulation of Bids'!G81)</f>
        <v/>
      </c>
      <c r="K136" s="134" t="str">
        <f t="shared" si="15"/>
        <v/>
      </c>
    </row>
    <row r="137" spans="1:11" ht="20.25" customHeight="1" thickBot="1" x14ac:dyDescent="0.25">
      <c r="A137" s="317" t="str">
        <f>IF(ISBLANK('Tabulation of Bids'!A82),"",'Tabulation of Bids'!A82)</f>
        <v/>
      </c>
      <c r="B137" s="318" t="str">
        <f>IF(ISBLANK('Tabulation of Bids'!B82),"",'Tabulation of Bids'!B82)</f>
        <v/>
      </c>
      <c r="C137" s="312" t="str">
        <f>IF('Tabulation of Bids'!D82=0,"",'Tabulation of Bids'!D82)</f>
        <v/>
      </c>
      <c r="D137" s="319" t="str">
        <f>IF(ISBLANK('Tabulation of Bids'!C82),"",'Tabulation of Bids'!C82)</f>
        <v/>
      </c>
      <c r="E137" s="270" t="str">
        <f t="shared" si="16"/>
        <v/>
      </c>
      <c r="F137" s="271" t="str">
        <f t="shared" si="17"/>
        <v/>
      </c>
      <c r="G137" s="297" t="str">
        <f t="shared" si="18"/>
        <v/>
      </c>
      <c r="H137" s="167"/>
      <c r="I137" s="136" t="str">
        <f t="shared" si="14"/>
        <v/>
      </c>
      <c r="J137" s="134" t="str">
        <f>IF(ISBLANK('Tabulation of Bids'!G82),"",'Tabulation of Bids'!G82)</f>
        <v/>
      </c>
      <c r="K137" s="134" t="str">
        <f t="shared" si="15"/>
        <v/>
      </c>
    </row>
    <row r="138" spans="1:11" ht="10.8" thickBot="1" x14ac:dyDescent="0.25">
      <c r="A138" s="132" t="str">
        <f>IF(A167="","Total","Sub Total")</f>
        <v>Total</v>
      </c>
      <c r="B138" s="45"/>
      <c r="C138" s="46"/>
      <c r="D138" s="36"/>
      <c r="E138" s="235">
        <f>SUM(E114:E137)+SUM(E61:E84)+SUM(E8:E31)</f>
        <v>56891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0.8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6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1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2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0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7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8"/>
    </row>
    <row r="151" spans="1:11" ht="10.8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9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6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6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1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0"/>
      <c r="J162" s="11" t="s">
        <v>30</v>
      </c>
      <c r="K162" s="11"/>
    </row>
    <row r="163" spans="1:11" x14ac:dyDescent="0.2">
      <c r="A163" s="12"/>
      <c r="B163" s="93" t="str">
        <f>B110</f>
        <v>Payable to: Dale's Plumbing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 xml:space="preserve">Address: Pecatonica, IL </v>
      </c>
      <c r="C164" s="12"/>
      <c r="D164" s="12"/>
      <c r="E164" s="12"/>
      <c r="F164" s="12"/>
      <c r="G164" s="12"/>
      <c r="H164" s="14" t="s">
        <v>32</v>
      </c>
      <c r="I164" s="378" t="str">
        <f>I111</f>
        <v>Auburn Street CCDD Site - Closure 2021</v>
      </c>
      <c r="J164" s="378"/>
      <c r="K164" s="378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0.8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0" t="str">
        <f>IF(ISBLANK('Tabulation of Bids'!A85),"",'Tabulation of Bids'!A85)</f>
        <v/>
      </c>
      <c r="B167" s="311" t="str">
        <f>IF(ISBLANK('Tabulation of Bids'!B85),"",'Tabulation of Bids'!B85)</f>
        <v/>
      </c>
      <c r="C167" s="312" t="str">
        <f>IF('Tabulation of Bids'!D85=0,"",'Tabulation of Bids'!D85)</f>
        <v/>
      </c>
      <c r="D167" s="313" t="str">
        <f>IF(ISBLANK('Tabulation of Bids'!C85),"",'Tabulation of Bids'!C85)</f>
        <v/>
      </c>
      <c r="E167" s="264" t="str">
        <f>IF(J167 = "","",J167*C167)</f>
        <v/>
      </c>
      <c r="F167" s="265" t="str">
        <f t="shared" ref="F167:F190" si="19">IF((H167&gt;C167),H167-C167,"")</f>
        <v/>
      </c>
      <c r="G167" s="297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Bids'!G85),"",'Tabulation of Bids'!G85)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4" t="str">
        <f>IF(ISBLANK('Tabulation of Bids'!A86),"",'Tabulation of Bids'!A86)</f>
        <v/>
      </c>
      <c r="B168" s="315" t="str">
        <f>IF(ISBLANK('Tabulation of Bids'!B86),"",'Tabulation of Bids'!B86)</f>
        <v/>
      </c>
      <c r="C168" s="312" t="str">
        <f>IF('Tabulation of Bids'!D86=0,"",'Tabulation of Bids'!D86)</f>
        <v/>
      </c>
      <c r="D168" s="316" t="str">
        <f>IF(ISBLANK('Tabulation of Bids'!C86),"",'Tabulation of Bids'!C86)</f>
        <v/>
      </c>
      <c r="E168" s="268" t="str">
        <f t="shared" ref="E168:E190" si="22">IF(J168 = "","",J168*C168)</f>
        <v/>
      </c>
      <c r="F168" s="269" t="str">
        <f t="shared" si="19"/>
        <v/>
      </c>
      <c r="G168" s="297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Bids'!G86),"",'Tabulation of Bids'!G86)</f>
        <v/>
      </c>
      <c r="K168" s="134" t="str">
        <f t="shared" si="21"/>
        <v/>
      </c>
    </row>
    <row r="169" spans="1:11" ht="20.25" customHeight="1" x14ac:dyDescent="0.2">
      <c r="A169" s="314" t="str">
        <f>IF(ISBLANK('Tabulation of Bids'!A87),"",'Tabulation of Bids'!A87)</f>
        <v/>
      </c>
      <c r="B169" s="315" t="str">
        <f>IF(ISBLANK('Tabulation of Bids'!B87),"",'Tabulation of Bids'!B87)</f>
        <v/>
      </c>
      <c r="C169" s="312" t="str">
        <f>IF('Tabulation of Bids'!D87=0,"",'Tabulation of Bids'!D87)</f>
        <v/>
      </c>
      <c r="D169" s="316" t="str">
        <f>IF(ISBLANK('Tabulation of Bids'!C87),"",'Tabulation of Bids'!C87)</f>
        <v/>
      </c>
      <c r="E169" s="268" t="str">
        <f t="shared" si="22"/>
        <v/>
      </c>
      <c r="F169" s="269" t="str">
        <f t="shared" si="19"/>
        <v/>
      </c>
      <c r="G169" s="297" t="str">
        <f t="shared" si="23"/>
        <v/>
      </c>
      <c r="H169" s="167"/>
      <c r="I169" s="136" t="str">
        <f t="shared" si="20"/>
        <v/>
      </c>
      <c r="J169" s="134" t="str">
        <f>IF(ISBLANK('Tabulation of Bids'!G87),"",'Tabulation of Bids'!G87)</f>
        <v/>
      </c>
      <c r="K169" s="134" t="str">
        <f t="shared" si="21"/>
        <v/>
      </c>
    </row>
    <row r="170" spans="1:11" ht="20.25" customHeight="1" x14ac:dyDescent="0.2">
      <c r="A170" s="314" t="str">
        <f>IF(ISBLANK('Tabulation of Bids'!A88),"",'Tabulation of Bids'!A88)</f>
        <v/>
      </c>
      <c r="B170" s="315" t="str">
        <f>IF(ISBLANK('Tabulation of Bids'!B88),"",'Tabulation of Bids'!B88)</f>
        <v/>
      </c>
      <c r="C170" s="312" t="str">
        <f>IF('Tabulation of Bids'!D88=0,"",'Tabulation of Bids'!D88)</f>
        <v/>
      </c>
      <c r="D170" s="316" t="str">
        <f>IF(ISBLANK('Tabulation of Bids'!C88),"",'Tabulation of Bids'!C88)</f>
        <v/>
      </c>
      <c r="E170" s="268" t="str">
        <f t="shared" si="22"/>
        <v/>
      </c>
      <c r="F170" s="269" t="str">
        <f t="shared" si="19"/>
        <v/>
      </c>
      <c r="G170" s="297" t="str">
        <f t="shared" si="23"/>
        <v/>
      </c>
      <c r="H170" s="167"/>
      <c r="I170" s="136" t="str">
        <f t="shared" si="20"/>
        <v/>
      </c>
      <c r="J170" s="134" t="str">
        <f>IF(ISBLANK('Tabulation of Bids'!G88),"",'Tabulation of Bids'!G88)</f>
        <v/>
      </c>
      <c r="K170" s="134" t="str">
        <f t="shared" si="21"/>
        <v/>
      </c>
    </row>
    <row r="171" spans="1:11" ht="20.25" customHeight="1" x14ac:dyDescent="0.2">
      <c r="A171" s="314" t="str">
        <f>IF(ISBLANK('Tabulation of Bids'!A89),"",'Tabulation of Bids'!A89)</f>
        <v/>
      </c>
      <c r="B171" s="315" t="str">
        <f>IF(ISBLANK('Tabulation of Bids'!B89),"",'Tabulation of Bids'!B89)</f>
        <v/>
      </c>
      <c r="C171" s="312" t="str">
        <f>IF('Tabulation of Bids'!D89=0,"",'Tabulation of Bids'!D89)</f>
        <v/>
      </c>
      <c r="D171" s="316" t="str">
        <f>IF(ISBLANK('Tabulation of Bids'!C89),"",'Tabulation of Bids'!C89)</f>
        <v/>
      </c>
      <c r="E171" s="268" t="str">
        <f t="shared" si="22"/>
        <v/>
      </c>
      <c r="F171" s="269" t="str">
        <f t="shared" si="19"/>
        <v/>
      </c>
      <c r="G171" s="297" t="str">
        <f t="shared" si="23"/>
        <v/>
      </c>
      <c r="H171" s="167"/>
      <c r="I171" s="136" t="str">
        <f t="shared" si="20"/>
        <v/>
      </c>
      <c r="J171" s="134" t="str">
        <f>IF(ISBLANK('Tabulation of Bids'!G89),"",'Tabulation of Bids'!G89)</f>
        <v/>
      </c>
      <c r="K171" s="134" t="str">
        <f t="shared" si="21"/>
        <v/>
      </c>
    </row>
    <row r="172" spans="1:11" ht="20.25" customHeight="1" x14ac:dyDescent="0.2">
      <c r="A172" s="314" t="str">
        <f>IF(ISBLANK('Tabulation of Bids'!A90),"",'Tabulation of Bids'!A90)</f>
        <v/>
      </c>
      <c r="B172" s="315" t="str">
        <f>IF(ISBLANK('Tabulation of Bids'!B90),"",'Tabulation of Bids'!B90)</f>
        <v/>
      </c>
      <c r="C172" s="312" t="str">
        <f>IF('Tabulation of Bids'!D90=0,"",'Tabulation of Bids'!D90)</f>
        <v/>
      </c>
      <c r="D172" s="316" t="str">
        <f>IF(ISBLANK('Tabulation of Bids'!C90),"",'Tabulation of Bids'!C90)</f>
        <v/>
      </c>
      <c r="E172" s="268" t="str">
        <f t="shared" si="22"/>
        <v/>
      </c>
      <c r="F172" s="269" t="str">
        <f t="shared" si="19"/>
        <v/>
      </c>
      <c r="G172" s="297" t="str">
        <f t="shared" si="23"/>
        <v/>
      </c>
      <c r="H172" s="167"/>
      <c r="I172" s="136" t="str">
        <f t="shared" si="20"/>
        <v/>
      </c>
      <c r="J172" s="134" t="str">
        <f>IF(ISBLANK('Tabulation of Bids'!G90),"",'Tabulation of Bids'!G90)</f>
        <v/>
      </c>
      <c r="K172" s="134" t="str">
        <f t="shared" si="21"/>
        <v/>
      </c>
    </row>
    <row r="173" spans="1:11" ht="20.25" customHeight="1" x14ac:dyDescent="0.2">
      <c r="A173" s="314" t="str">
        <f>IF(ISBLANK('Tabulation of Bids'!A91),"",'Tabulation of Bids'!A91)</f>
        <v/>
      </c>
      <c r="B173" s="315" t="str">
        <f>IF(ISBLANK('Tabulation of Bids'!B91),"",'Tabulation of Bids'!B91)</f>
        <v/>
      </c>
      <c r="C173" s="312" t="str">
        <f>IF('Tabulation of Bids'!D91=0,"",'Tabulation of Bids'!D91)</f>
        <v/>
      </c>
      <c r="D173" s="316" t="str">
        <f>IF(ISBLANK('Tabulation of Bids'!C91),"",'Tabulation of Bids'!C91)</f>
        <v/>
      </c>
      <c r="E173" s="268" t="str">
        <f t="shared" si="22"/>
        <v/>
      </c>
      <c r="F173" s="269" t="str">
        <f t="shared" si="19"/>
        <v/>
      </c>
      <c r="G173" s="297" t="str">
        <f t="shared" si="23"/>
        <v/>
      </c>
      <c r="H173" s="167"/>
      <c r="I173" s="136" t="str">
        <f t="shared" si="20"/>
        <v/>
      </c>
      <c r="J173" s="134" t="str">
        <f>IF(ISBLANK('Tabulation of Bids'!G91),"",'Tabulation of Bids'!G91)</f>
        <v/>
      </c>
      <c r="K173" s="134" t="str">
        <f t="shared" si="21"/>
        <v/>
      </c>
    </row>
    <row r="174" spans="1:11" ht="20.25" customHeight="1" x14ac:dyDescent="0.2">
      <c r="A174" s="314" t="str">
        <f>IF(ISBLANK('Tabulation of Bids'!A92),"",'Tabulation of Bids'!A92)</f>
        <v/>
      </c>
      <c r="B174" s="315" t="str">
        <f>IF(ISBLANK('Tabulation of Bids'!B92),"",'Tabulation of Bids'!B92)</f>
        <v/>
      </c>
      <c r="C174" s="312" t="str">
        <f>IF('Tabulation of Bids'!D92=0,"",'Tabulation of Bids'!D92)</f>
        <v/>
      </c>
      <c r="D174" s="316" t="str">
        <f>IF(ISBLANK('Tabulation of Bids'!C92),"",'Tabulation of Bids'!C92)</f>
        <v/>
      </c>
      <c r="E174" s="268" t="str">
        <f t="shared" si="22"/>
        <v/>
      </c>
      <c r="F174" s="269" t="str">
        <f t="shared" si="19"/>
        <v/>
      </c>
      <c r="G174" s="297" t="str">
        <f t="shared" si="23"/>
        <v/>
      </c>
      <c r="H174" s="167"/>
      <c r="I174" s="136" t="str">
        <f t="shared" si="20"/>
        <v/>
      </c>
      <c r="J174" s="134" t="str">
        <f>IF(ISBLANK('Tabulation of Bids'!G92),"",'Tabulation of Bids'!G92)</f>
        <v/>
      </c>
      <c r="K174" s="134" t="str">
        <f t="shared" si="21"/>
        <v/>
      </c>
    </row>
    <row r="175" spans="1:11" ht="20.25" customHeight="1" x14ac:dyDescent="0.2">
      <c r="A175" s="314" t="str">
        <f>IF(ISBLANK('Tabulation of Bids'!A93),"",'Tabulation of Bids'!A93)</f>
        <v/>
      </c>
      <c r="B175" s="315" t="str">
        <f>IF(ISBLANK('Tabulation of Bids'!B93),"",'Tabulation of Bids'!B93)</f>
        <v/>
      </c>
      <c r="C175" s="312" t="str">
        <f>IF('Tabulation of Bids'!D93=0,"",'Tabulation of Bids'!D93)</f>
        <v/>
      </c>
      <c r="D175" s="316" t="str">
        <f>IF(ISBLANK('Tabulation of Bids'!C93),"",'Tabulation of Bids'!C93)</f>
        <v/>
      </c>
      <c r="E175" s="268" t="str">
        <f t="shared" si="22"/>
        <v/>
      </c>
      <c r="F175" s="269" t="str">
        <f t="shared" si="19"/>
        <v/>
      </c>
      <c r="G175" s="297" t="str">
        <f t="shared" si="23"/>
        <v/>
      </c>
      <c r="H175" s="167"/>
      <c r="I175" s="136" t="str">
        <f t="shared" si="20"/>
        <v/>
      </c>
      <c r="J175" s="134" t="str">
        <f>IF(ISBLANK('Tabulation of Bids'!G93),"",'Tabulation of Bids'!G93)</f>
        <v/>
      </c>
      <c r="K175" s="134" t="str">
        <f t="shared" si="21"/>
        <v/>
      </c>
    </row>
    <row r="176" spans="1:11" ht="20.25" customHeight="1" x14ac:dyDescent="0.2">
      <c r="A176" s="314" t="str">
        <f>IF(ISBLANK('Tabulation of Bids'!A94),"",'Tabulation of Bids'!A94)</f>
        <v/>
      </c>
      <c r="B176" s="315" t="str">
        <f>IF(ISBLANK('Tabulation of Bids'!B94),"",'Tabulation of Bids'!B94)</f>
        <v/>
      </c>
      <c r="C176" s="312" t="str">
        <f>IF('Tabulation of Bids'!D94=0,"",'Tabulation of Bids'!D94)</f>
        <v/>
      </c>
      <c r="D176" s="316" t="str">
        <f>IF(ISBLANK('Tabulation of Bids'!C94),"",'Tabulation of Bids'!C94)</f>
        <v/>
      </c>
      <c r="E176" s="268" t="str">
        <f t="shared" si="22"/>
        <v/>
      </c>
      <c r="F176" s="269" t="str">
        <f t="shared" si="19"/>
        <v/>
      </c>
      <c r="G176" s="297" t="str">
        <f t="shared" si="23"/>
        <v/>
      </c>
      <c r="H176" s="167"/>
      <c r="I176" s="136" t="str">
        <f t="shared" si="20"/>
        <v/>
      </c>
      <c r="J176" s="134" t="str">
        <f>IF(ISBLANK('Tabulation of Bids'!G94),"",'Tabulation of Bids'!G94)</f>
        <v/>
      </c>
      <c r="K176" s="134" t="str">
        <f t="shared" si="21"/>
        <v/>
      </c>
    </row>
    <row r="177" spans="1:11" ht="20.25" customHeight="1" x14ac:dyDescent="0.2">
      <c r="A177" s="314" t="str">
        <f>IF(ISBLANK('Tabulation of Bids'!A95),"",'Tabulation of Bids'!A95)</f>
        <v/>
      </c>
      <c r="B177" s="315" t="str">
        <f>IF(ISBLANK('Tabulation of Bids'!B95),"",'Tabulation of Bids'!B95)</f>
        <v/>
      </c>
      <c r="C177" s="312" t="str">
        <f>IF('Tabulation of Bids'!D95=0,"",'Tabulation of Bids'!D95)</f>
        <v/>
      </c>
      <c r="D177" s="316" t="str">
        <f>IF(ISBLANK('Tabulation of Bids'!C95),"",'Tabulation of Bids'!C95)</f>
        <v/>
      </c>
      <c r="E177" s="268" t="str">
        <f t="shared" si="22"/>
        <v/>
      </c>
      <c r="F177" s="269" t="str">
        <f t="shared" si="19"/>
        <v/>
      </c>
      <c r="G177" s="297" t="str">
        <f t="shared" si="23"/>
        <v/>
      </c>
      <c r="H177" s="167"/>
      <c r="I177" s="136" t="str">
        <f t="shared" si="20"/>
        <v/>
      </c>
      <c r="J177" s="134" t="str">
        <f>IF(ISBLANK('Tabulation of Bids'!G95),"",'Tabulation of Bids'!G95)</f>
        <v/>
      </c>
      <c r="K177" s="134" t="str">
        <f t="shared" si="21"/>
        <v/>
      </c>
    </row>
    <row r="178" spans="1:11" ht="20.25" customHeight="1" x14ac:dyDescent="0.2">
      <c r="A178" s="314" t="str">
        <f>IF(ISBLANK('Tabulation of Bids'!A96),"",'Tabulation of Bids'!A96)</f>
        <v/>
      </c>
      <c r="B178" s="315" t="str">
        <f>IF(ISBLANK('Tabulation of Bids'!B96),"",'Tabulation of Bids'!B96)</f>
        <v/>
      </c>
      <c r="C178" s="312" t="str">
        <f>IF('Tabulation of Bids'!D96=0,"",'Tabulation of Bids'!D96)</f>
        <v/>
      </c>
      <c r="D178" s="316" t="str">
        <f>IF(ISBLANK('Tabulation of Bids'!C96),"",'Tabulation of Bids'!C96)</f>
        <v/>
      </c>
      <c r="E178" s="268" t="str">
        <f t="shared" si="22"/>
        <v/>
      </c>
      <c r="F178" s="269" t="str">
        <f t="shared" si="19"/>
        <v/>
      </c>
      <c r="G178" s="297" t="str">
        <f t="shared" si="23"/>
        <v/>
      </c>
      <c r="H178" s="167"/>
      <c r="I178" s="136" t="str">
        <f t="shared" si="20"/>
        <v/>
      </c>
      <c r="J178" s="134" t="str">
        <f>IF(ISBLANK('Tabulation of Bids'!G96),"",'Tabulation of Bids'!G96)</f>
        <v/>
      </c>
      <c r="K178" s="134" t="str">
        <f t="shared" si="21"/>
        <v/>
      </c>
    </row>
    <row r="179" spans="1:11" ht="20.25" customHeight="1" x14ac:dyDescent="0.2">
      <c r="A179" s="314" t="str">
        <f>IF(ISBLANK('Tabulation of Bids'!A97),"",'Tabulation of Bids'!A97)</f>
        <v/>
      </c>
      <c r="B179" s="315" t="str">
        <f>IF(ISBLANK('Tabulation of Bids'!B97),"",'Tabulation of Bids'!B97)</f>
        <v/>
      </c>
      <c r="C179" s="312" t="str">
        <f>IF('Tabulation of Bids'!D97=0,"",'Tabulation of Bids'!D97)</f>
        <v/>
      </c>
      <c r="D179" s="316" t="str">
        <f>IF(ISBLANK('Tabulation of Bids'!C97),"",'Tabulation of Bids'!C97)</f>
        <v/>
      </c>
      <c r="E179" s="268" t="str">
        <f t="shared" si="22"/>
        <v/>
      </c>
      <c r="F179" s="269" t="str">
        <f t="shared" si="19"/>
        <v/>
      </c>
      <c r="G179" s="297" t="str">
        <f t="shared" si="23"/>
        <v/>
      </c>
      <c r="H179" s="167"/>
      <c r="I179" s="136" t="str">
        <f t="shared" si="20"/>
        <v/>
      </c>
      <c r="J179" s="134" t="str">
        <f>IF(ISBLANK('Tabulation of Bids'!G97),"",'Tabulation of Bids'!G97)</f>
        <v/>
      </c>
      <c r="K179" s="134" t="str">
        <f t="shared" si="21"/>
        <v/>
      </c>
    </row>
    <row r="180" spans="1:11" ht="20.25" customHeight="1" x14ac:dyDescent="0.2">
      <c r="A180" s="314" t="str">
        <f>IF(ISBLANK('Tabulation of Bids'!A98),"",'Tabulation of Bids'!A98)</f>
        <v/>
      </c>
      <c r="B180" s="315" t="str">
        <f>IF(ISBLANK('Tabulation of Bids'!B98),"",'Tabulation of Bids'!B98)</f>
        <v/>
      </c>
      <c r="C180" s="312" t="str">
        <f>IF('Tabulation of Bids'!D98=0,"",'Tabulation of Bids'!D98)</f>
        <v/>
      </c>
      <c r="D180" s="316" t="str">
        <f>IF(ISBLANK('Tabulation of Bids'!C98),"",'Tabulation of Bids'!C98)</f>
        <v/>
      </c>
      <c r="E180" s="268" t="str">
        <f t="shared" si="22"/>
        <v/>
      </c>
      <c r="F180" s="269" t="str">
        <f t="shared" si="19"/>
        <v/>
      </c>
      <c r="G180" s="297" t="str">
        <f t="shared" si="23"/>
        <v/>
      </c>
      <c r="H180" s="167"/>
      <c r="I180" s="136" t="str">
        <f t="shared" si="20"/>
        <v/>
      </c>
      <c r="J180" s="134" t="str">
        <f>IF(ISBLANK('Tabulation of Bids'!G98),"",'Tabulation of Bids'!G98)</f>
        <v/>
      </c>
      <c r="K180" s="134" t="str">
        <f t="shared" si="21"/>
        <v/>
      </c>
    </row>
    <row r="181" spans="1:11" ht="20.25" customHeight="1" x14ac:dyDescent="0.2">
      <c r="A181" s="314" t="str">
        <f>IF(ISBLANK('Tabulation of Bids'!A99),"",'Tabulation of Bids'!A99)</f>
        <v/>
      </c>
      <c r="B181" s="315" t="str">
        <f>IF(ISBLANK('Tabulation of Bids'!B99),"",'Tabulation of Bids'!B99)</f>
        <v/>
      </c>
      <c r="C181" s="312" t="str">
        <f>IF('Tabulation of Bids'!D99=0,"",'Tabulation of Bids'!D99)</f>
        <v/>
      </c>
      <c r="D181" s="316" t="str">
        <f>IF(ISBLANK('Tabulation of Bids'!C99),"",'Tabulation of Bids'!C99)</f>
        <v/>
      </c>
      <c r="E181" s="268" t="str">
        <f t="shared" si="22"/>
        <v/>
      </c>
      <c r="F181" s="269" t="str">
        <f t="shared" si="19"/>
        <v/>
      </c>
      <c r="G181" s="297" t="str">
        <f t="shared" si="23"/>
        <v/>
      </c>
      <c r="H181" s="167"/>
      <c r="I181" s="136" t="str">
        <f t="shared" si="20"/>
        <v/>
      </c>
      <c r="J181" s="134" t="str">
        <f>IF(ISBLANK('Tabulation of Bids'!G99),"",'Tabulation of Bids'!G99)</f>
        <v/>
      </c>
      <c r="K181" s="134" t="str">
        <f t="shared" si="21"/>
        <v/>
      </c>
    </row>
    <row r="182" spans="1:11" ht="20.25" customHeight="1" x14ac:dyDescent="0.2">
      <c r="A182" s="314" t="str">
        <f>IF(ISBLANK('Tabulation of Bids'!A100),"",'Tabulation of Bids'!A100)</f>
        <v/>
      </c>
      <c r="B182" s="315" t="str">
        <f>IF(ISBLANK('Tabulation of Bids'!B100),"",'Tabulation of Bids'!B100)</f>
        <v/>
      </c>
      <c r="C182" s="312" t="str">
        <f>IF('Tabulation of Bids'!D100=0,"",'Tabulation of Bids'!D100)</f>
        <v/>
      </c>
      <c r="D182" s="316" t="str">
        <f>IF(ISBLANK('Tabulation of Bids'!C100),"",'Tabulation of Bids'!C100)</f>
        <v/>
      </c>
      <c r="E182" s="268" t="str">
        <f t="shared" si="22"/>
        <v/>
      </c>
      <c r="F182" s="269" t="str">
        <f t="shared" si="19"/>
        <v/>
      </c>
      <c r="G182" s="297" t="str">
        <f t="shared" si="23"/>
        <v/>
      </c>
      <c r="H182" s="167"/>
      <c r="I182" s="136" t="str">
        <f t="shared" si="20"/>
        <v/>
      </c>
      <c r="J182" s="134" t="str">
        <f>IF(ISBLANK('Tabulation of Bids'!G100),"",'Tabulation of Bids'!G100)</f>
        <v/>
      </c>
      <c r="K182" s="134" t="str">
        <f t="shared" si="21"/>
        <v/>
      </c>
    </row>
    <row r="183" spans="1:11" ht="20.25" customHeight="1" x14ac:dyDescent="0.2">
      <c r="A183" s="314" t="str">
        <f>IF(ISBLANK('Tabulation of Bids'!A101),"",'Tabulation of Bids'!A101)</f>
        <v/>
      </c>
      <c r="B183" s="315" t="str">
        <f>IF(ISBLANK('Tabulation of Bids'!B101),"",'Tabulation of Bids'!B101)</f>
        <v/>
      </c>
      <c r="C183" s="312" t="str">
        <f>IF('Tabulation of Bids'!D101=0,"",'Tabulation of Bids'!D101)</f>
        <v/>
      </c>
      <c r="D183" s="316" t="str">
        <f>IF(ISBLANK('Tabulation of Bids'!C101),"",'Tabulation of Bids'!C101)</f>
        <v/>
      </c>
      <c r="E183" s="268" t="str">
        <f t="shared" si="22"/>
        <v/>
      </c>
      <c r="F183" s="269" t="str">
        <f t="shared" si="19"/>
        <v/>
      </c>
      <c r="G183" s="297" t="str">
        <f t="shared" si="23"/>
        <v/>
      </c>
      <c r="H183" s="167"/>
      <c r="I183" s="136" t="str">
        <f t="shared" si="20"/>
        <v/>
      </c>
      <c r="J183" s="134" t="str">
        <f>IF(ISBLANK('Tabulation of Bids'!G101),"",'Tabulation of Bids'!G101)</f>
        <v/>
      </c>
      <c r="K183" s="134" t="str">
        <f t="shared" si="21"/>
        <v/>
      </c>
    </row>
    <row r="184" spans="1:11" ht="20.25" customHeight="1" x14ac:dyDescent="0.2">
      <c r="A184" s="314" t="str">
        <f>IF(ISBLANK('Tabulation of Bids'!A102),"",'Tabulation of Bids'!A102)</f>
        <v/>
      </c>
      <c r="B184" s="315" t="str">
        <f>IF(ISBLANK('Tabulation of Bids'!B102),"",'Tabulation of Bids'!B102)</f>
        <v/>
      </c>
      <c r="C184" s="312" t="str">
        <f>IF('Tabulation of Bids'!D102=0,"",'Tabulation of Bids'!D102)</f>
        <v/>
      </c>
      <c r="D184" s="316" t="str">
        <f>IF(ISBLANK('Tabulation of Bids'!C102),"",'Tabulation of Bids'!C102)</f>
        <v/>
      </c>
      <c r="E184" s="268" t="str">
        <f t="shared" si="22"/>
        <v/>
      </c>
      <c r="F184" s="269" t="str">
        <f t="shared" si="19"/>
        <v/>
      </c>
      <c r="G184" s="297" t="str">
        <f t="shared" si="23"/>
        <v/>
      </c>
      <c r="H184" s="167"/>
      <c r="I184" s="136" t="str">
        <f t="shared" si="20"/>
        <v/>
      </c>
      <c r="J184" s="134" t="str">
        <f>IF(ISBLANK('Tabulation of Bids'!G102),"",'Tabulation of Bids'!G102)</f>
        <v/>
      </c>
      <c r="K184" s="134" t="str">
        <f t="shared" si="21"/>
        <v/>
      </c>
    </row>
    <row r="185" spans="1:11" ht="20.25" customHeight="1" x14ac:dyDescent="0.2">
      <c r="A185" s="314" t="str">
        <f>IF(ISBLANK('Tabulation of Bids'!A103),"",'Tabulation of Bids'!A103)</f>
        <v/>
      </c>
      <c r="B185" s="315" t="str">
        <f>IF(ISBLANK('Tabulation of Bids'!B103),"",'Tabulation of Bids'!B103)</f>
        <v/>
      </c>
      <c r="C185" s="312" t="str">
        <f>IF('Tabulation of Bids'!D103=0,"",'Tabulation of Bids'!D103)</f>
        <v/>
      </c>
      <c r="D185" s="316" t="str">
        <f>IF(ISBLANK('Tabulation of Bids'!C103),"",'Tabulation of Bids'!C103)</f>
        <v/>
      </c>
      <c r="E185" s="268" t="str">
        <f t="shared" si="22"/>
        <v/>
      </c>
      <c r="F185" s="269" t="str">
        <f t="shared" si="19"/>
        <v/>
      </c>
      <c r="G185" s="297" t="str">
        <f t="shared" si="23"/>
        <v/>
      </c>
      <c r="H185" s="167"/>
      <c r="I185" s="136" t="str">
        <f t="shared" si="20"/>
        <v/>
      </c>
      <c r="J185" s="134" t="str">
        <f>IF(ISBLANK('Tabulation of Bids'!G103),"",'Tabulation of Bids'!G103)</f>
        <v/>
      </c>
      <c r="K185" s="134" t="str">
        <f t="shared" si="21"/>
        <v/>
      </c>
    </row>
    <row r="186" spans="1:11" ht="20.25" customHeight="1" x14ac:dyDescent="0.2">
      <c r="A186" s="314" t="str">
        <f>IF(ISBLANK('Tabulation of Bids'!A104),"",'Tabulation of Bids'!A104)</f>
        <v/>
      </c>
      <c r="B186" s="315" t="str">
        <f>IF(ISBLANK('Tabulation of Bids'!B104),"",'Tabulation of Bids'!B104)</f>
        <v/>
      </c>
      <c r="C186" s="312" t="str">
        <f>IF('Tabulation of Bids'!D104=0,"",'Tabulation of Bids'!D104)</f>
        <v/>
      </c>
      <c r="D186" s="316" t="str">
        <f>IF(ISBLANK('Tabulation of Bids'!C104),"",'Tabulation of Bids'!C104)</f>
        <v/>
      </c>
      <c r="E186" s="268" t="str">
        <f t="shared" si="22"/>
        <v/>
      </c>
      <c r="F186" s="269" t="str">
        <f t="shared" si="19"/>
        <v/>
      </c>
      <c r="G186" s="297" t="str">
        <f t="shared" si="23"/>
        <v/>
      </c>
      <c r="H186" s="167"/>
      <c r="I186" s="136" t="str">
        <f t="shared" si="20"/>
        <v/>
      </c>
      <c r="J186" s="134" t="str">
        <f>IF(ISBLANK('Tabulation of Bids'!G104),"",'Tabulation of Bids'!G104)</f>
        <v/>
      </c>
      <c r="K186" s="134" t="str">
        <f t="shared" si="21"/>
        <v/>
      </c>
    </row>
    <row r="187" spans="1:11" ht="20.25" customHeight="1" x14ac:dyDescent="0.2">
      <c r="A187" s="314" t="str">
        <f>IF(ISBLANK('Tabulation of Bids'!A105),"",'Tabulation of Bids'!A105)</f>
        <v/>
      </c>
      <c r="B187" s="315" t="str">
        <f>IF(ISBLANK('Tabulation of Bids'!B105),"",'Tabulation of Bids'!B105)</f>
        <v/>
      </c>
      <c r="C187" s="312" t="str">
        <f>IF('Tabulation of Bids'!D105=0,"",'Tabulation of Bids'!D105)</f>
        <v/>
      </c>
      <c r="D187" s="316" t="str">
        <f>IF(ISBLANK('Tabulation of Bids'!C105),"",'Tabulation of Bids'!C105)</f>
        <v/>
      </c>
      <c r="E187" s="268" t="str">
        <f t="shared" si="22"/>
        <v/>
      </c>
      <c r="F187" s="269" t="str">
        <f t="shared" si="19"/>
        <v/>
      </c>
      <c r="G187" s="297" t="str">
        <f t="shared" si="23"/>
        <v/>
      </c>
      <c r="H187" s="167"/>
      <c r="I187" s="136" t="str">
        <f t="shared" si="20"/>
        <v/>
      </c>
      <c r="J187" s="134" t="str">
        <f>IF(ISBLANK('Tabulation of Bids'!G105),"",'Tabulation of Bids'!G105)</f>
        <v/>
      </c>
      <c r="K187" s="134" t="str">
        <f t="shared" si="21"/>
        <v/>
      </c>
    </row>
    <row r="188" spans="1:11" ht="20.25" customHeight="1" x14ac:dyDescent="0.2">
      <c r="A188" s="314" t="str">
        <f>IF(ISBLANK('Tabulation of Bids'!A106),"",'Tabulation of Bids'!A106)</f>
        <v/>
      </c>
      <c r="B188" s="315" t="str">
        <f>IF(ISBLANK('Tabulation of Bids'!B106),"",'Tabulation of Bids'!B106)</f>
        <v/>
      </c>
      <c r="C188" s="312" t="str">
        <f>IF('Tabulation of Bids'!D106=0,"",'Tabulation of Bids'!D106)</f>
        <v/>
      </c>
      <c r="D188" s="316" t="str">
        <f>IF(ISBLANK('Tabulation of Bids'!C106),"",'Tabulation of Bids'!C106)</f>
        <v/>
      </c>
      <c r="E188" s="268" t="str">
        <f t="shared" si="22"/>
        <v/>
      </c>
      <c r="F188" s="269" t="str">
        <f t="shared" si="19"/>
        <v/>
      </c>
      <c r="G188" s="297" t="str">
        <f t="shared" si="23"/>
        <v/>
      </c>
      <c r="H188" s="167"/>
      <c r="I188" s="136" t="str">
        <f t="shared" si="20"/>
        <v/>
      </c>
      <c r="J188" s="134" t="str">
        <f>IF(ISBLANK('Tabulation of Bids'!G106),"",'Tabulation of Bids'!G106)</f>
        <v/>
      </c>
      <c r="K188" s="134" t="str">
        <f t="shared" si="21"/>
        <v/>
      </c>
    </row>
    <row r="189" spans="1:11" ht="20.25" customHeight="1" x14ac:dyDescent="0.2">
      <c r="A189" s="314" t="str">
        <f>IF(ISBLANK('Tabulation of Bids'!A107),"",'Tabulation of Bids'!A107)</f>
        <v/>
      </c>
      <c r="B189" s="315" t="str">
        <f>IF(ISBLANK('Tabulation of Bids'!B107),"",'Tabulation of Bids'!B107)</f>
        <v/>
      </c>
      <c r="C189" s="312" t="str">
        <f>IF('Tabulation of Bids'!D107=0,"",'Tabulation of Bids'!D107)</f>
        <v/>
      </c>
      <c r="D189" s="316" t="str">
        <f>IF(ISBLANK('Tabulation of Bids'!C107),"",'Tabulation of Bids'!C107)</f>
        <v/>
      </c>
      <c r="E189" s="268" t="str">
        <f t="shared" si="22"/>
        <v/>
      </c>
      <c r="F189" s="269" t="str">
        <f t="shared" si="19"/>
        <v/>
      </c>
      <c r="G189" s="297" t="str">
        <f t="shared" si="23"/>
        <v/>
      </c>
      <c r="H189" s="167"/>
      <c r="I189" s="136" t="str">
        <f t="shared" si="20"/>
        <v/>
      </c>
      <c r="J189" s="134" t="str">
        <f>IF(ISBLANK('Tabulation of Bids'!G107),"",'Tabulation of Bids'!G107)</f>
        <v/>
      </c>
      <c r="K189" s="134" t="str">
        <f t="shared" si="21"/>
        <v/>
      </c>
    </row>
    <row r="190" spans="1:11" ht="20.25" customHeight="1" thickBot="1" x14ac:dyDescent="0.25">
      <c r="A190" s="317" t="str">
        <f>IF(ISBLANK('Tabulation of Bids'!A108),"",'Tabulation of Bids'!A108)</f>
        <v/>
      </c>
      <c r="B190" s="318" t="str">
        <f>IF(ISBLANK('Tabulation of Bids'!B108),"",'Tabulation of Bids'!B108)</f>
        <v/>
      </c>
      <c r="C190" s="312" t="str">
        <f>IF('Tabulation of Bids'!D108=0,"",'Tabulation of Bids'!D108)</f>
        <v/>
      </c>
      <c r="D190" s="319" t="str">
        <f>IF(ISBLANK('Tabulation of Bids'!C108),"",'Tabulation of Bids'!C108)</f>
        <v/>
      </c>
      <c r="E190" s="270" t="str">
        <f t="shared" si="22"/>
        <v/>
      </c>
      <c r="F190" s="271" t="str">
        <f t="shared" si="19"/>
        <v/>
      </c>
      <c r="G190" s="297" t="str">
        <f t="shared" si="23"/>
        <v/>
      </c>
      <c r="H190" s="167"/>
      <c r="I190" s="136" t="str">
        <f t="shared" si="20"/>
        <v/>
      </c>
      <c r="J190" s="134" t="str">
        <f>IF(ISBLANK('Tabulation of Bids'!G108),"",'Tabulation of Bids'!G108)</f>
        <v/>
      </c>
      <c r="K190" s="134" t="str">
        <f t="shared" si="21"/>
        <v/>
      </c>
    </row>
    <row r="191" spans="1:11" ht="10.8" thickBot="1" x14ac:dyDescent="0.25">
      <c r="A191" s="132" t="str">
        <f>IF(A220="","Total","Sub Total")</f>
        <v>Total</v>
      </c>
      <c r="B191" s="45"/>
      <c r="C191" s="46"/>
      <c r="D191" s="36"/>
      <c r="E191" s="235">
        <f>SUM(E167:E190)+SUM(E114:E137)+SUM(E61:E84)+SUM(E8:E31)</f>
        <v>56891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0.8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6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1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2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0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7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8"/>
    </row>
    <row r="204" spans="1:11" ht="10.8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9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6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6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1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52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54</v>
      </c>
      <c r="F5" s="374"/>
      <c r="G5" s="374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55</v>
      </c>
      <c r="B7" s="85"/>
      <c r="C7" s="67"/>
      <c r="D7" s="67"/>
      <c r="E7" s="68" t="s">
        <v>17</v>
      </c>
      <c r="F7" s="372" t="str">
        <f>'Pay Estimate'!$I$5</f>
        <v>Auburn Street CCDD Site - Closure 2021</v>
      </c>
      <c r="G7" s="372"/>
    </row>
    <row r="8" spans="1:7" x14ac:dyDescent="0.25">
      <c r="A8" s="67" t="s">
        <v>56</v>
      </c>
      <c r="B8" s="67"/>
      <c r="C8" s="67"/>
      <c r="D8" s="67"/>
      <c r="E8" s="68" t="s">
        <v>57</v>
      </c>
      <c r="F8" s="374">
        <v>1</v>
      </c>
      <c r="G8" s="374"/>
    </row>
    <row r="9" spans="1:7" x14ac:dyDescent="0.25">
      <c r="A9" s="67"/>
      <c r="B9" s="67"/>
      <c r="C9" s="67"/>
      <c r="D9" s="67"/>
      <c r="E9" s="68" t="s">
        <v>25</v>
      </c>
      <c r="F9" s="382"/>
      <c r="G9" s="382"/>
    </row>
    <row r="10" spans="1:7" x14ac:dyDescent="0.25">
      <c r="A10" s="67" t="s">
        <v>58</v>
      </c>
      <c r="B10" s="67"/>
      <c r="C10" s="67"/>
      <c r="D10" s="67"/>
      <c r="E10" s="68" t="s">
        <v>59</v>
      </c>
      <c r="F10" s="376" t="str">
        <f>'Tabulation of Bids'!G1</f>
        <v>Dale's Plumbing</v>
      </c>
      <c r="G10" s="376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104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5">
      <c r="A19" s="179"/>
      <c r="B19" s="180"/>
      <c r="C19" s="181"/>
      <c r="D19" s="182"/>
      <c r="E19" s="183"/>
      <c r="F19" s="205">
        <f>IF(C19&gt;0,C19*E19,0)</f>
        <v>0</v>
      </c>
      <c r="G19" s="206">
        <f>IF(C19&lt;0,(ABS(C19))*E19,0)</f>
        <v>0</v>
      </c>
    </row>
    <row r="20" spans="1:7" x14ac:dyDescent="0.25">
      <c r="A20" s="179"/>
      <c r="B20" s="184"/>
      <c r="C20" s="181"/>
      <c r="D20" s="182"/>
      <c r="E20" s="183"/>
      <c r="F20" s="205">
        <f t="shared" ref="F20:F35" si="0">IF(C20&gt;0,C20*E20,0)</f>
        <v>0</v>
      </c>
      <c r="G20" s="206">
        <f t="shared" ref="G20:G35" si="1">IF(C20&lt;0,(ABS(C20))*E20,0)</f>
        <v>0</v>
      </c>
    </row>
    <row r="21" spans="1:7" x14ac:dyDescent="0.25">
      <c r="A21" s="179"/>
      <c r="B21" s="184"/>
      <c r="C21" s="181"/>
      <c r="D21" s="182"/>
      <c r="E21" s="183"/>
      <c r="F21" s="205">
        <f t="shared" si="0"/>
        <v>0</v>
      </c>
      <c r="G21" s="206">
        <f t="shared" si="1"/>
        <v>0</v>
      </c>
    </row>
    <row r="22" spans="1:7" x14ac:dyDescent="0.25">
      <c r="A22" s="179"/>
      <c r="B22" s="184"/>
      <c r="C22" s="181"/>
      <c r="D22" s="182"/>
      <c r="E22" s="183"/>
      <c r="F22" s="205">
        <f t="shared" si="0"/>
        <v>0</v>
      </c>
      <c r="G22" s="206">
        <f t="shared" si="1"/>
        <v>0</v>
      </c>
    </row>
    <row r="23" spans="1:7" x14ac:dyDescent="0.25">
      <c r="A23" s="179"/>
      <c r="B23" s="184"/>
      <c r="C23" s="181"/>
      <c r="D23" s="182"/>
      <c r="E23" s="183"/>
      <c r="F23" s="205">
        <f t="shared" si="0"/>
        <v>0</v>
      </c>
      <c r="G23" s="206">
        <f t="shared" si="1"/>
        <v>0</v>
      </c>
    </row>
    <row r="24" spans="1:7" x14ac:dyDescent="0.25">
      <c r="A24" s="179"/>
      <c r="B24" s="184"/>
      <c r="C24" s="181"/>
      <c r="D24" s="182"/>
      <c r="E24" s="183"/>
      <c r="F24" s="205">
        <f t="shared" si="0"/>
        <v>0</v>
      </c>
      <c r="G24" s="206">
        <f t="shared" si="1"/>
        <v>0</v>
      </c>
    </row>
    <row r="25" spans="1:7" x14ac:dyDescent="0.25">
      <c r="A25" s="179"/>
      <c r="B25" s="184"/>
      <c r="C25" s="181"/>
      <c r="D25" s="182"/>
      <c r="E25" s="183"/>
      <c r="F25" s="205">
        <f t="shared" si="0"/>
        <v>0</v>
      </c>
      <c r="G25" s="206">
        <f t="shared" si="1"/>
        <v>0</v>
      </c>
    </row>
    <row r="26" spans="1:7" x14ac:dyDescent="0.25">
      <c r="A26" s="179"/>
      <c r="B26" s="184"/>
      <c r="C26" s="181"/>
      <c r="D26" s="182"/>
      <c r="E26" s="183"/>
      <c r="F26" s="205">
        <f t="shared" si="0"/>
        <v>0</v>
      </c>
      <c r="G26" s="206">
        <f t="shared" si="1"/>
        <v>0</v>
      </c>
    </row>
    <row r="27" spans="1:7" x14ac:dyDescent="0.25">
      <c r="A27" s="179"/>
      <c r="B27" s="184"/>
      <c r="C27" s="181"/>
      <c r="D27" s="182"/>
      <c r="E27" s="183"/>
      <c r="F27" s="205">
        <f t="shared" si="0"/>
        <v>0</v>
      </c>
      <c r="G27" s="206">
        <f t="shared" si="1"/>
        <v>0</v>
      </c>
    </row>
    <row r="28" spans="1:7" x14ac:dyDescent="0.25">
      <c r="A28" s="179"/>
      <c r="B28" s="184"/>
      <c r="C28" s="181"/>
      <c r="D28" s="182"/>
      <c r="E28" s="183"/>
      <c r="F28" s="205">
        <f t="shared" si="0"/>
        <v>0</v>
      </c>
      <c r="G28" s="206">
        <f t="shared" si="1"/>
        <v>0</v>
      </c>
    </row>
    <row r="29" spans="1:7" x14ac:dyDescent="0.25">
      <c r="A29" s="179"/>
      <c r="B29" s="184"/>
      <c r="C29" s="181"/>
      <c r="D29" s="182"/>
      <c r="E29" s="183"/>
      <c r="F29" s="205">
        <f t="shared" si="0"/>
        <v>0</v>
      </c>
      <c r="G29" s="206">
        <f t="shared" si="1"/>
        <v>0</v>
      </c>
    </row>
    <row r="30" spans="1:7" x14ac:dyDescent="0.25">
      <c r="A30" s="179"/>
      <c r="B30" s="184"/>
      <c r="C30" s="181"/>
      <c r="D30" s="182"/>
      <c r="E30" s="183"/>
      <c r="F30" s="205">
        <f t="shared" si="0"/>
        <v>0</v>
      </c>
      <c r="G30" s="206">
        <f t="shared" si="1"/>
        <v>0</v>
      </c>
    </row>
    <row r="31" spans="1:7" x14ac:dyDescent="0.25">
      <c r="A31" s="179"/>
      <c r="B31" s="184"/>
      <c r="C31" s="181"/>
      <c r="D31" s="182"/>
      <c r="E31" s="183"/>
      <c r="F31" s="205">
        <f t="shared" si="0"/>
        <v>0</v>
      </c>
      <c r="G31" s="206">
        <f t="shared" si="1"/>
        <v>0</v>
      </c>
    </row>
    <row r="32" spans="1:7" x14ac:dyDescent="0.25">
      <c r="A32" s="179"/>
      <c r="B32" s="184"/>
      <c r="C32" s="181"/>
      <c r="D32" s="182"/>
      <c r="E32" s="183"/>
      <c r="F32" s="205">
        <f t="shared" si="0"/>
        <v>0</v>
      </c>
      <c r="G32" s="206">
        <f t="shared" si="1"/>
        <v>0</v>
      </c>
    </row>
    <row r="33" spans="1:7" x14ac:dyDescent="0.25">
      <c r="A33" s="179"/>
      <c r="B33" s="184"/>
      <c r="C33" s="181"/>
      <c r="D33" s="182"/>
      <c r="E33" s="183"/>
      <c r="F33" s="205">
        <f t="shared" si="0"/>
        <v>0</v>
      </c>
      <c r="G33" s="206">
        <f t="shared" si="1"/>
        <v>0</v>
      </c>
    </row>
    <row r="34" spans="1:7" x14ac:dyDescent="0.25">
      <c r="A34" s="179"/>
      <c r="B34" s="184"/>
      <c r="C34" s="181"/>
      <c r="D34" s="185"/>
      <c r="E34" s="183"/>
      <c r="F34" s="205">
        <f t="shared" si="0"/>
        <v>0</v>
      </c>
      <c r="G34" s="206">
        <f t="shared" si="1"/>
        <v>0</v>
      </c>
    </row>
    <row r="35" spans="1:7" x14ac:dyDescent="0.25">
      <c r="A35" s="179"/>
      <c r="B35" s="184"/>
      <c r="C35" s="181"/>
      <c r="D35" s="185"/>
      <c r="E35" s="183"/>
      <c r="F35" s="205">
        <f t="shared" si="0"/>
        <v>0</v>
      </c>
      <c r="G35" s="206">
        <f t="shared" si="1"/>
        <v>0</v>
      </c>
    </row>
    <row r="36" spans="1:7" x14ac:dyDescent="0.25">
      <c r="A36" s="179"/>
      <c r="B36" s="184"/>
      <c r="C36" s="181"/>
      <c r="D36" s="185"/>
      <c r="E36" s="183"/>
      <c r="F36" s="205">
        <f t="shared" ref="F36:F51" si="2">IF(C36&gt;0,C36*E36,0)</f>
        <v>0</v>
      </c>
      <c r="G36" s="206">
        <f t="shared" ref="G36:G51" si="3">IF(C36&lt;0,(ABS(C36))*E36,0)</f>
        <v>0</v>
      </c>
    </row>
    <row r="37" spans="1:7" x14ac:dyDescent="0.25">
      <c r="A37" s="179"/>
      <c r="B37" s="184"/>
      <c r="C37" s="181"/>
      <c r="D37" s="185"/>
      <c r="E37" s="183"/>
      <c r="F37" s="205">
        <f t="shared" si="2"/>
        <v>0</v>
      </c>
      <c r="G37" s="206">
        <f t="shared" si="3"/>
        <v>0</v>
      </c>
    </row>
    <row r="38" spans="1:7" x14ac:dyDescent="0.25">
      <c r="A38" s="179"/>
      <c r="B38" s="184"/>
      <c r="C38" s="181"/>
      <c r="D38" s="185"/>
      <c r="E38" s="183"/>
      <c r="F38" s="205">
        <f t="shared" si="2"/>
        <v>0</v>
      </c>
      <c r="G38" s="206">
        <f t="shared" si="3"/>
        <v>0</v>
      </c>
    </row>
    <row r="39" spans="1:7" x14ac:dyDescent="0.25">
      <c r="A39" s="179"/>
      <c r="B39" s="184"/>
      <c r="C39" s="181"/>
      <c r="D39" s="185"/>
      <c r="E39" s="183"/>
      <c r="F39" s="205">
        <f t="shared" si="2"/>
        <v>0</v>
      </c>
      <c r="G39" s="206">
        <f t="shared" si="3"/>
        <v>0</v>
      </c>
    </row>
    <row r="40" spans="1:7" x14ac:dyDescent="0.25">
      <c r="A40" s="179"/>
      <c r="B40" s="184"/>
      <c r="C40" s="181"/>
      <c r="D40" s="185"/>
      <c r="E40" s="183"/>
      <c r="F40" s="205">
        <f t="shared" si="2"/>
        <v>0</v>
      </c>
      <c r="G40" s="206">
        <f t="shared" si="3"/>
        <v>0</v>
      </c>
    </row>
    <row r="41" spans="1:7" x14ac:dyDescent="0.25">
      <c r="A41" s="179"/>
      <c r="B41" s="184"/>
      <c r="C41" s="181"/>
      <c r="D41" s="185"/>
      <c r="E41" s="183"/>
      <c r="F41" s="205">
        <f t="shared" si="2"/>
        <v>0</v>
      </c>
      <c r="G41" s="206">
        <f t="shared" si="3"/>
        <v>0</v>
      </c>
    </row>
    <row r="42" spans="1:7" x14ac:dyDescent="0.25">
      <c r="A42" s="179"/>
      <c r="B42" s="184"/>
      <c r="C42" s="181"/>
      <c r="D42" s="185"/>
      <c r="E42" s="183"/>
      <c r="F42" s="205">
        <f t="shared" si="2"/>
        <v>0</v>
      </c>
      <c r="G42" s="206">
        <f t="shared" si="3"/>
        <v>0</v>
      </c>
    </row>
    <row r="43" spans="1:7" x14ac:dyDescent="0.25">
      <c r="A43" s="179"/>
      <c r="B43" s="184"/>
      <c r="C43" s="181"/>
      <c r="D43" s="185"/>
      <c r="E43" s="183"/>
      <c r="F43" s="205">
        <f t="shared" si="2"/>
        <v>0</v>
      </c>
      <c r="G43" s="206">
        <f t="shared" si="3"/>
        <v>0</v>
      </c>
    </row>
    <row r="44" spans="1:7" x14ac:dyDescent="0.25">
      <c r="A44" s="186"/>
      <c r="B44" s="184"/>
      <c r="C44" s="181"/>
      <c r="D44" s="185"/>
      <c r="E44" s="183"/>
      <c r="F44" s="205">
        <f t="shared" si="2"/>
        <v>0</v>
      </c>
      <c r="G44" s="206">
        <f t="shared" si="3"/>
        <v>0</v>
      </c>
    </row>
    <row r="45" spans="1:7" x14ac:dyDescent="0.25">
      <c r="A45" s="186"/>
      <c r="B45" s="184"/>
      <c r="C45" s="181"/>
      <c r="D45" s="185"/>
      <c r="E45" s="183"/>
      <c r="F45" s="205">
        <f t="shared" si="2"/>
        <v>0</v>
      </c>
      <c r="G45" s="206">
        <f t="shared" si="3"/>
        <v>0</v>
      </c>
    </row>
    <row r="46" spans="1:7" x14ac:dyDescent="0.25">
      <c r="A46" s="186"/>
      <c r="B46" s="184"/>
      <c r="C46" s="181"/>
      <c r="D46" s="185"/>
      <c r="E46" s="183"/>
      <c r="F46" s="205">
        <f t="shared" si="2"/>
        <v>0</v>
      </c>
      <c r="G46" s="206">
        <f t="shared" si="3"/>
        <v>0</v>
      </c>
    </row>
    <row r="47" spans="1:7" x14ac:dyDescent="0.25">
      <c r="A47" s="186"/>
      <c r="B47" s="184"/>
      <c r="C47" s="181"/>
      <c r="D47" s="185"/>
      <c r="E47" s="183"/>
      <c r="F47" s="205">
        <f t="shared" si="2"/>
        <v>0</v>
      </c>
      <c r="G47" s="206">
        <f t="shared" si="3"/>
        <v>0</v>
      </c>
    </row>
    <row r="48" spans="1:7" x14ac:dyDescent="0.25">
      <c r="A48" s="186"/>
      <c r="B48" s="184"/>
      <c r="C48" s="181"/>
      <c r="D48" s="185"/>
      <c r="E48" s="183"/>
      <c r="F48" s="205">
        <f t="shared" si="2"/>
        <v>0</v>
      </c>
      <c r="G48" s="206">
        <f t="shared" si="3"/>
        <v>0</v>
      </c>
    </row>
    <row r="49" spans="1:7" x14ac:dyDescent="0.25">
      <c r="A49" s="186"/>
      <c r="B49" s="184"/>
      <c r="C49" s="181"/>
      <c r="D49" s="185"/>
      <c r="E49" s="183"/>
      <c r="F49" s="205">
        <f t="shared" si="2"/>
        <v>0</v>
      </c>
      <c r="G49" s="206">
        <f t="shared" si="3"/>
        <v>0</v>
      </c>
    </row>
    <row r="50" spans="1:7" x14ac:dyDescent="0.25">
      <c r="A50" s="186"/>
      <c r="B50" s="184"/>
      <c r="C50" s="181"/>
      <c r="D50" s="185"/>
      <c r="E50" s="183"/>
      <c r="F50" s="205">
        <f t="shared" si="2"/>
        <v>0</v>
      </c>
      <c r="G50" s="206">
        <f t="shared" si="3"/>
        <v>0</v>
      </c>
    </row>
    <row r="51" spans="1:7" x14ac:dyDescent="0.25">
      <c r="A51" s="186"/>
      <c r="B51" s="184"/>
      <c r="C51" s="181"/>
      <c r="D51" s="185"/>
      <c r="E51" s="183"/>
      <c r="F51" s="205">
        <f t="shared" si="2"/>
        <v>0</v>
      </c>
      <c r="G51" s="206">
        <f t="shared" si="3"/>
        <v>0</v>
      </c>
    </row>
    <row r="52" spans="1:7" x14ac:dyDescent="0.25">
      <c r="A52" s="186"/>
      <c r="B52" s="184"/>
      <c r="C52" s="181"/>
      <c r="D52" s="185"/>
      <c r="E52" s="183"/>
      <c r="F52" s="205">
        <f>IF(C52&gt;0,C52*E52,0)</f>
        <v>0</v>
      </c>
      <c r="G52" s="206">
        <f>IF(C52&lt;0,(ABS(C52))*E52,0)</f>
        <v>0</v>
      </c>
    </row>
    <row r="53" spans="1:7" x14ac:dyDescent="0.25">
      <c r="A53" s="186"/>
      <c r="B53" s="184"/>
      <c r="C53" s="181"/>
      <c r="D53" s="185"/>
      <c r="E53" s="183"/>
      <c r="F53" s="205">
        <f>IF(C53&gt;0,C53*E53,0)</f>
        <v>0</v>
      </c>
      <c r="G53" s="206">
        <f>IF(C53&lt;0,(ABS(C53))*E53,0)</f>
        <v>0</v>
      </c>
    </row>
    <row r="54" spans="1:7" x14ac:dyDescent="0.25">
      <c r="A54" s="186"/>
      <c r="B54" s="184"/>
      <c r="C54" s="181"/>
      <c r="D54" s="185"/>
      <c r="E54" s="183"/>
      <c r="F54" s="205">
        <f>IF(C54&gt;0,C54*E54,0)</f>
        <v>0</v>
      </c>
      <c r="G54" s="206">
        <f>IF(C54&lt;0,(ABS(C54))*E54,0)</f>
        <v>0</v>
      </c>
    </row>
    <row r="55" spans="1:7" x14ac:dyDescent="0.25">
      <c r="A55" s="186"/>
      <c r="B55" s="184"/>
      <c r="C55" s="181"/>
      <c r="D55" s="185"/>
      <c r="E55" s="183"/>
      <c r="F55" s="205">
        <f>IF(C55&gt;0,C55*E55,0)</f>
        <v>0</v>
      </c>
      <c r="G55" s="206">
        <f>IF(C55&lt;0,(ABS(C55))*E55,0)</f>
        <v>0</v>
      </c>
    </row>
    <row r="56" spans="1:7" ht="13.8" thickBot="1" x14ac:dyDescent="0.3">
      <c r="A56" s="187"/>
      <c r="B56" s="188"/>
      <c r="C56" s="189"/>
      <c r="D56" s="190"/>
      <c r="E56" s="191"/>
      <c r="F56" s="207">
        <f>IF(C56&gt;0,C56*E56,0)</f>
        <v>0</v>
      </c>
      <c r="G56" s="206">
        <f>IF(C56&lt;0,(ABS(C56))*E56,0)</f>
        <v>0</v>
      </c>
    </row>
    <row r="57" spans="1:7" ht="15.75" customHeight="1" x14ac:dyDescent="0.25">
      <c r="A57" s="383" t="s">
        <v>105</v>
      </c>
      <c r="B57" s="384"/>
      <c r="C57" s="384"/>
      <c r="D57" s="385"/>
      <c r="E57" s="83" t="s">
        <v>66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86"/>
      <c r="B58" s="387"/>
      <c r="C58" s="387"/>
      <c r="D58" s="388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68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5">
      <c r="A62" s="192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70</v>
      </c>
      <c r="B64" s="86"/>
      <c r="C64" s="86"/>
      <c r="D64" s="86"/>
      <c r="E64" s="86"/>
      <c r="F64" s="86"/>
      <c r="G64" s="86"/>
    </row>
    <row r="65" spans="1:7" x14ac:dyDescent="0.25">
      <c r="A65" s="86" t="s">
        <v>102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80"/>
      <c r="B67" s="86" t="s">
        <v>71</v>
      </c>
      <c r="C67" s="86"/>
      <c r="D67" s="86"/>
      <c r="E67" s="86"/>
      <c r="F67" s="86"/>
      <c r="G67" s="86"/>
    </row>
    <row r="68" spans="1:7" x14ac:dyDescent="0.25">
      <c r="A68" s="381"/>
      <c r="B68" s="86" t="s">
        <v>72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80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5">
      <c r="A71" s="381"/>
      <c r="B71" s="86" t="s">
        <v>73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80"/>
      <c r="B73" s="86" t="s">
        <v>74</v>
      </c>
      <c r="C73" s="86"/>
      <c r="D73" s="86"/>
      <c r="E73" s="86"/>
      <c r="F73" s="86"/>
      <c r="G73" s="86"/>
    </row>
    <row r="74" spans="1:7" x14ac:dyDescent="0.25">
      <c r="A74" s="381"/>
      <c r="B74" s="86" t="s">
        <v>75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76</v>
      </c>
      <c r="B77" s="87"/>
      <c r="C77" s="89" t="s">
        <v>108</v>
      </c>
      <c r="D77" s="283"/>
      <c r="E77" s="88" t="s">
        <v>76</v>
      </c>
      <c r="F77" s="87"/>
      <c r="G77" s="89" t="s">
        <v>108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79</v>
      </c>
      <c r="B81" s="86"/>
      <c r="C81" s="86"/>
      <c r="D81" s="86"/>
      <c r="E81" s="86"/>
      <c r="F81" s="86"/>
      <c r="G81" s="86"/>
    </row>
    <row r="82" spans="1:7" x14ac:dyDescent="0.25">
      <c r="A82" s="86" t="s">
        <v>80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5">
      <c r="A86" s="90" t="s">
        <v>84</v>
      </c>
      <c r="B86" s="86"/>
      <c r="C86" s="86"/>
      <c r="D86" s="86"/>
      <c r="E86" s="86"/>
      <c r="F86" s="86"/>
      <c r="G86" s="86"/>
    </row>
    <row r="87" spans="1:7" x14ac:dyDescent="0.25">
      <c r="A87" s="90" t="s">
        <v>85</v>
      </c>
      <c r="B87" s="86"/>
      <c r="C87" s="86"/>
      <c r="D87" s="86"/>
      <c r="E87" s="87"/>
      <c r="F87" s="87"/>
      <c r="G87" s="87"/>
    </row>
    <row r="88" spans="1:7" x14ac:dyDescent="0.25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5">
      <c r="A89" s="90" t="s">
        <v>88</v>
      </c>
      <c r="B89" s="86"/>
      <c r="C89" s="86"/>
      <c r="D89" s="86"/>
      <c r="E89" s="86"/>
      <c r="F89" s="86"/>
      <c r="G89" s="86"/>
    </row>
    <row r="120" spans="1:7" x14ac:dyDescent="0.25">
      <c r="A120" s="284"/>
      <c r="B120" s="284"/>
      <c r="C120" s="284"/>
      <c r="D120" s="284"/>
      <c r="E120" s="284"/>
      <c r="F120" s="284"/>
      <c r="G120" s="284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2020-01-21T18:24:14Z</cp:lastPrinted>
  <dcterms:created xsi:type="dcterms:W3CDTF">2000-03-30T15:03:44Z</dcterms:created>
  <dcterms:modified xsi:type="dcterms:W3CDTF">2021-08-02T15:11:23Z</dcterms:modified>
</cp:coreProperties>
</file>