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31" i="1" l="1"/>
  <c r="T30" i="1"/>
  <c r="L17" i="1" l="1"/>
  <c r="T55" i="1" l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F4" i="16" l="1"/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E497" i="3"/>
  <c r="A464" i="3"/>
  <c r="A463" i="3"/>
  <c r="A462" i="3"/>
  <c r="A461" i="3"/>
  <c r="A460" i="3"/>
  <c r="A459" i="3"/>
  <c r="A458" i="3"/>
  <c r="A457" i="3"/>
  <c r="A456" i="3"/>
  <c r="A455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E407" i="3"/>
  <c r="A374" i="3"/>
  <c r="A373" i="3"/>
  <c r="A372" i="3"/>
  <c r="A371" i="3"/>
  <c r="A370" i="3"/>
  <c r="A369" i="3"/>
  <c r="A368" i="3"/>
  <c r="A367" i="3"/>
  <c r="A366" i="3"/>
  <c r="A365" i="3"/>
  <c r="E362" i="3"/>
  <c r="A329" i="3"/>
  <c r="A328" i="3"/>
  <c r="A327" i="3"/>
  <c r="A326" i="3"/>
  <c r="A325" i="3"/>
  <c r="A324" i="3"/>
  <c r="A323" i="3"/>
  <c r="A322" i="3"/>
  <c r="A321" i="3"/>
  <c r="A320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9" i="3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B16" i="2" s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D16" i="5"/>
  <c r="I16" i="5"/>
  <c r="I7" i="5"/>
  <c r="B19" i="5"/>
  <c r="B22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2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38" i="2"/>
  <c r="C20" i="2"/>
  <c r="C18" i="2"/>
  <c r="C16" i="2"/>
  <c r="C14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6" i="2"/>
  <c r="B25" i="2"/>
  <c r="B20" i="2"/>
  <c r="B13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27" i="1"/>
  <c r="P14" i="1"/>
  <c r="N29" i="1"/>
  <c r="N17" i="1"/>
  <c r="N14" i="1"/>
  <c r="L14" i="1"/>
  <c r="J25" i="1"/>
  <c r="J14" i="1"/>
  <c r="H25" i="1"/>
  <c r="H14" i="1"/>
  <c r="H9" i="1"/>
  <c r="B109" i="1"/>
  <c r="B83" i="1"/>
  <c r="B57" i="1"/>
  <c r="B31" i="1"/>
  <c r="L9" i="1" l="1"/>
  <c r="N9" i="1"/>
  <c r="P9" i="1"/>
  <c r="J9" i="1"/>
  <c r="D30" i="5"/>
  <c r="D14" i="5"/>
  <c r="C8" i="2"/>
  <c r="B28" i="5"/>
  <c r="B24" i="5"/>
  <c r="B10" i="5"/>
  <c r="B8" i="2"/>
  <c r="B14" i="2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<sst xmlns="http://schemas.openxmlformats.org/spreadsheetml/2006/main" count="903" uniqueCount="162">
  <si>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</si>
  <si>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</si>
  <si>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</si>
  <si>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</si>
  <si>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</si>
  <si>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</si>
  <si>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</si>
  <si>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</si>
  <si>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</si>
  <si>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</si>
  <si>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</si>
  <si>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</si>
  <si>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</si>
  <si>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</si>
  <si>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</si>
  <si>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</si>
  <si>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</si>
  <si>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</si>
  <si>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</si>
  <si>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</si>
  <si>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</si>
  <si>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</si>
  <si>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</si>
  <si>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</si>
  <si>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</si>
  <si>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</si>
  <si>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</si>
  <si>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</si>
  <si>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</si>
  <si>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</si>
  <si>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</si>
  <si>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</si>
  <si>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</si>
  <si>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</si>
  <si>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</si>
  <si>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</si>
  <si>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</si>
  <si>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</si>
  <si>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</si>
  <si>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</si>
  <si>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</si>
  <si>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</si>
  <si>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</si>
  <si>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</si>
  <si>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</si>
  <si>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</si>
  <si>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</si>
  <si>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</si>
  <si>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</si>
  <si>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</si>
  <si>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</si>
  <si>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</si>
  <si>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</si>
  <si>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</si>
  <si>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</si>
  <si>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</si>
  <si>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</si>
  <si>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</si>
  <si>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</si>
  <si>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</si>
  <si>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</si>
  <si>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</si>
  <si>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</si>
  <si>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</si>
  <si>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</si>
  <si>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</si>
  <si>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</si>
  <si>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</si>
  <si>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</si>
  <si>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</si>
  <si>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</si>
  <si>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</si>
  <si>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</si>
  <si>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</si>
  <si>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</si>
  <si>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</si>
  <si>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</si>
  <si>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</si>
  <si>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</si>
  <si>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</si>
  <si>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</si>
  <si>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</si>
  <si>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</si>
  <si>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</si>
  <si>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</si>
  <si>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</si>
  <si>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</si>
  <si>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</si>
  <si>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</si>
  <si>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</si>
  <si>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</si>
  <si>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</si>
  <si>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</si>
  <si>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</si>
  <si>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</si>
  <si>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</si>
  <si>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</si>
  <si>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</si>
  <si>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</si>
  <si>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</si>
  <si>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</si>
  <si>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</si>
  <si>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</si>
  <si>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</si>
  <si>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</si>
  <si>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</si>
  <si>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</si>
  <si>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</si>
  <si>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</si>
  <si>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</si>
  <si>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</si>
  <si>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</si>
  <si>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Mobilization</t>
  </si>
  <si>
    <t>Pressure Wash Slab-on-Grade</t>
  </si>
  <si>
    <t>L.S.</t>
  </si>
  <si>
    <t>Floor Repair</t>
  </si>
  <si>
    <t>Ceiling Repair</t>
  </si>
  <si>
    <t>Column Repair</t>
  </si>
  <si>
    <t>Wall Repair</t>
  </si>
  <si>
    <t>Expansion Joint Blockout</t>
  </si>
  <si>
    <t>Expansion Joint - Elastomeric</t>
  </si>
  <si>
    <t>Seal Random Floor Cracks</t>
  </si>
  <si>
    <t>Construction Joint Sealant</t>
  </si>
  <si>
    <t>Vertical Joint Sealant</t>
  </si>
  <si>
    <t>Vertical Joint Sealant – Façade</t>
  </si>
  <si>
    <t>Horizontal Joint Sealant – Façade</t>
  </si>
  <si>
    <t>Cove Sealant</t>
  </si>
  <si>
    <t>Horizontal Sealant</t>
  </si>
  <si>
    <t>Concrete Sealer</t>
  </si>
  <si>
    <t>Traffic Topping</t>
  </si>
  <si>
    <t>Replace PT Tendon Grout Pocket</t>
  </si>
  <si>
    <t>Replace Broken Drainpipe – 4”</t>
  </si>
  <si>
    <t>Replace Sediment Bucket</t>
  </si>
  <si>
    <t>Replace Drain Grate</t>
  </si>
  <si>
    <t>Tuckpointing</t>
  </si>
  <si>
    <t>New Pedestrian Fencing</t>
  </si>
  <si>
    <t>Paint Traffic Markings</t>
  </si>
  <si>
    <t>Paint Railings</t>
  </si>
  <si>
    <t>Paint Doors and Frames</t>
  </si>
  <si>
    <t>S.F.</t>
  </si>
  <si>
    <t>L.F.</t>
  </si>
  <si>
    <t>EA.</t>
  </si>
  <si>
    <t>Barrier Cable Replacement</t>
  </si>
  <si>
    <t>Hammer Construction</t>
  </si>
  <si>
    <t>East Dundee, IL</t>
  </si>
  <si>
    <t>Bid Bond</t>
  </si>
  <si>
    <t>Western Specialty Contractors</t>
  </si>
  <si>
    <t>Glendale Heights, IL</t>
  </si>
  <si>
    <t xml:space="preserve"> Bulley &amp; Andrews Concrete</t>
  </si>
  <si>
    <t xml:space="preserve">Chicago, IL </t>
  </si>
  <si>
    <t>Golf Construction</t>
  </si>
  <si>
    <t>Hammond, IN</t>
  </si>
  <si>
    <t xml:space="preserve">Sjostrom &amp; Sons </t>
  </si>
  <si>
    <t xml:space="preserve">Rockford, IL </t>
  </si>
  <si>
    <t xml:space="preserve">Berglund Construction </t>
  </si>
  <si>
    <t xml:space="preserve"> Chicago, IL</t>
  </si>
  <si>
    <t>JLJ Contracting</t>
  </si>
  <si>
    <t>Broadview, IL</t>
  </si>
  <si>
    <t>* AS READ</t>
  </si>
  <si>
    <t>√ AS CORRECTED</t>
  </si>
  <si>
    <t>Pioneer Deck Maintenance Repairs</t>
  </si>
  <si>
    <t>Vendors Notified: 122   Bid No. 223-PW-007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</si>
</sst>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rgb="FF92D050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7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7" xfId="0" applyFont="1" applyFill="1" applyBorder="1" applyProtection="1">
      <protection locked="0"/>
    </xf>
    <xf numFmtId="0" fontId="5" fillId="3" borderId="37" xfId="2" applyFont="1" applyFill="1" applyBorder="1" applyAlignment="1" applyProtection="1">
      <alignment horizontal="center" vertical="center"/>
      <protection locked="0"/>
    </xf>
    <xf numFmtId="0" fontId="5" fillId="3" borderId="38" xfId="2" applyFont="1" applyFill="1" applyBorder="1" applyAlignment="1" applyProtection="1">
      <alignment horizontal="center" vertical="center"/>
      <protection locked="0"/>
    </xf>
    <xf numFmtId="7" fontId="5" fillId="5" borderId="47" xfId="2" applyNumberFormat="1" applyFont="1" applyFill="1" applyBorder="1" applyAlignment="1" applyProtection="1">
      <alignment vertical="center"/>
      <protection locked="0"/>
    </xf>
    <xf numFmtId="8" fontId="2" fillId="5" borderId="17" xfId="2" applyNumberFormat="1" applyFont="1" applyFill="1" applyBorder="1" applyAlignment="1">
      <alignment vertical="center"/>
    </xf>
    <xf numFmtId="0" fontId="2" fillId="6" borderId="17" xfId="0" applyFont="1" applyFill="1" applyBorder="1" applyAlignment="1" applyProtection="1">
      <alignment vertical="center" wrapText="1"/>
    </xf>
    <xf numFmtId="0" fontId="2" fillId="7" borderId="17" xfId="0" applyFont="1" applyFill="1" applyBorder="1" applyAlignment="1" applyProtection="1">
      <alignment vertical="center" wrapText="1"/>
    </xf>
    <xf numFmtId="8" fontId="2" fillId="8" borderId="25" xfId="2" applyNumberFormat="1" applyFont="1" applyFill="1" applyBorder="1" applyAlignment="1">
      <alignment horizontal="right" vertical="center"/>
    </xf>
    <xf numFmtId="8" fontId="2" fillId="9" borderId="24" xfId="2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Normal="100" workbookViewId="0">
      <pane ySplit="3" topLeftCell="A4" activePane="bottomLeft" state="frozenSplit"/>
      <selection pane="bottomLeft" activeCell="D23" sqref="D23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505963</v>
      </c>
    </row>
    <row r="2" spans="1:6" s="216" customFormat="1" ht="18" x14ac:dyDescent="0.25">
      <c r="A2" s="357"/>
      <c r="B2" s="357"/>
      <c r="C2" s="357"/>
      <c r="D2" s="357"/>
      <c r="E2" s="286"/>
      <c r="F2" s="301"/>
    </row>
    <row r="3" spans="1:6" x14ac:dyDescent="0.2">
      <c r="A3" s="217" t="s">
        <v>86</v>
      </c>
      <c r="B3" s="218" t="s">
        <v>87</v>
      </c>
      <c r="C3" s="219"/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5" t="s">
        <v>112</v>
      </c>
      <c r="C4" s="342" t="s">
        <v>114</v>
      </c>
      <c r="D4" s="343">
        <v>1</v>
      </c>
      <c r="E4" s="344">
        <v>44275</v>
      </c>
      <c r="F4" s="303">
        <f t="shared" ref="F4:F67" si="0">IF(AND(ISNUMBER(D4),ISNUMBER(E4)),D4*E4,"")</f>
        <v>44275</v>
      </c>
    </row>
    <row r="5" spans="1:6" x14ac:dyDescent="0.2">
      <c r="A5" s="341">
        <v>2</v>
      </c>
      <c r="B5" s="345" t="s">
        <v>113</v>
      </c>
      <c r="C5" s="342" t="s">
        <v>114</v>
      </c>
      <c r="D5" s="343">
        <v>1</v>
      </c>
      <c r="E5" s="344">
        <v>2300</v>
      </c>
      <c r="F5" s="303">
        <f t="shared" si="0"/>
        <v>2300</v>
      </c>
    </row>
    <row r="6" spans="1:6" x14ac:dyDescent="0.2">
      <c r="A6" s="341">
        <v>3</v>
      </c>
      <c r="B6" s="345" t="s">
        <v>115</v>
      </c>
      <c r="C6" s="342" t="s">
        <v>139</v>
      </c>
      <c r="D6" s="343">
        <v>100</v>
      </c>
      <c r="E6" s="344">
        <v>86.25</v>
      </c>
      <c r="F6" s="303">
        <f t="shared" si="0"/>
        <v>8625</v>
      </c>
    </row>
    <row r="7" spans="1:6" x14ac:dyDescent="0.2">
      <c r="A7" s="341">
        <v>4</v>
      </c>
      <c r="B7" s="348" t="s">
        <v>116</v>
      </c>
      <c r="C7" s="342" t="s">
        <v>139</v>
      </c>
      <c r="D7" s="343">
        <v>25</v>
      </c>
      <c r="E7" s="344">
        <v>144</v>
      </c>
      <c r="F7" s="303">
        <f t="shared" si="0"/>
        <v>3600</v>
      </c>
    </row>
    <row r="8" spans="1:6" x14ac:dyDescent="0.2">
      <c r="A8" s="341">
        <v>5</v>
      </c>
      <c r="B8" s="345" t="s">
        <v>117</v>
      </c>
      <c r="C8" s="342" t="s">
        <v>139</v>
      </c>
      <c r="D8" s="343">
        <v>10</v>
      </c>
      <c r="E8" s="344">
        <v>144</v>
      </c>
      <c r="F8" s="303">
        <f t="shared" si="0"/>
        <v>1440</v>
      </c>
    </row>
    <row r="9" spans="1:6" x14ac:dyDescent="0.2">
      <c r="A9" s="341">
        <v>6</v>
      </c>
      <c r="B9" s="345" t="s">
        <v>118</v>
      </c>
      <c r="C9" s="342" t="s">
        <v>139</v>
      </c>
      <c r="D9" s="343">
        <v>15</v>
      </c>
      <c r="E9" s="344">
        <v>155</v>
      </c>
      <c r="F9" s="303">
        <f t="shared" si="0"/>
        <v>2325</v>
      </c>
    </row>
    <row r="10" spans="1:6" x14ac:dyDescent="0.2">
      <c r="A10" s="341">
        <v>7</v>
      </c>
      <c r="B10" s="345" t="s">
        <v>119</v>
      </c>
      <c r="C10" s="342" t="s">
        <v>140</v>
      </c>
      <c r="D10" s="343">
        <v>61</v>
      </c>
      <c r="E10" s="344">
        <v>123</v>
      </c>
      <c r="F10" s="303">
        <f t="shared" si="0"/>
        <v>7503</v>
      </c>
    </row>
    <row r="11" spans="1:6" x14ac:dyDescent="0.2">
      <c r="A11" s="341">
        <v>8</v>
      </c>
      <c r="B11" s="345" t="s">
        <v>120</v>
      </c>
      <c r="C11" s="342" t="s">
        <v>140</v>
      </c>
      <c r="D11" s="343">
        <v>61</v>
      </c>
      <c r="E11" s="344">
        <v>155</v>
      </c>
      <c r="F11" s="303">
        <f t="shared" si="0"/>
        <v>9455</v>
      </c>
    </row>
    <row r="12" spans="1:6" x14ac:dyDescent="0.2">
      <c r="A12" s="341">
        <v>9</v>
      </c>
      <c r="B12" s="345" t="s">
        <v>121</v>
      </c>
      <c r="C12" s="342" t="s">
        <v>140</v>
      </c>
      <c r="D12" s="343">
        <v>55</v>
      </c>
      <c r="E12" s="344">
        <v>13</v>
      </c>
      <c r="F12" s="303">
        <f t="shared" si="0"/>
        <v>715</v>
      </c>
    </row>
    <row r="13" spans="1:6" x14ac:dyDescent="0.2">
      <c r="A13" s="341">
        <v>10</v>
      </c>
      <c r="B13" s="345" t="s">
        <v>122</v>
      </c>
      <c r="C13" s="342" t="s">
        <v>140</v>
      </c>
      <c r="D13" s="343">
        <v>2500</v>
      </c>
      <c r="E13" s="344">
        <v>13</v>
      </c>
      <c r="F13" s="303">
        <f t="shared" si="0"/>
        <v>32500</v>
      </c>
    </row>
    <row r="14" spans="1:6" x14ac:dyDescent="0.2">
      <c r="A14" s="341">
        <v>11</v>
      </c>
      <c r="B14" s="345" t="s">
        <v>123</v>
      </c>
      <c r="C14" s="342" t="s">
        <v>140</v>
      </c>
      <c r="D14" s="343">
        <v>550</v>
      </c>
      <c r="E14" s="344">
        <v>13</v>
      </c>
      <c r="F14" s="303">
        <f t="shared" si="0"/>
        <v>7150</v>
      </c>
    </row>
    <row r="15" spans="1:6" x14ac:dyDescent="0.2">
      <c r="A15" s="341">
        <v>12</v>
      </c>
      <c r="B15" s="345" t="s">
        <v>124</v>
      </c>
      <c r="C15" s="342" t="s">
        <v>140</v>
      </c>
      <c r="D15" s="343">
        <v>3000</v>
      </c>
      <c r="E15" s="344">
        <v>20</v>
      </c>
      <c r="F15" s="303">
        <f t="shared" si="0"/>
        <v>60000</v>
      </c>
    </row>
    <row r="16" spans="1:6" x14ac:dyDescent="0.2">
      <c r="A16" s="341">
        <v>13</v>
      </c>
      <c r="B16" s="345" t="s">
        <v>125</v>
      </c>
      <c r="C16" s="342" t="s">
        <v>140</v>
      </c>
      <c r="D16" s="343">
        <v>150</v>
      </c>
      <c r="E16" s="344">
        <v>20</v>
      </c>
      <c r="F16" s="303">
        <f t="shared" si="0"/>
        <v>3000</v>
      </c>
    </row>
    <row r="17" spans="1:6" x14ac:dyDescent="0.2">
      <c r="A17" s="341">
        <v>14</v>
      </c>
      <c r="B17" s="345" t="s">
        <v>126</v>
      </c>
      <c r="C17" s="342" t="s">
        <v>140</v>
      </c>
      <c r="D17" s="343">
        <v>1650</v>
      </c>
      <c r="E17" s="344">
        <v>13</v>
      </c>
      <c r="F17" s="303">
        <f t="shared" si="0"/>
        <v>21450</v>
      </c>
    </row>
    <row r="18" spans="1:6" x14ac:dyDescent="0.2">
      <c r="A18" s="341">
        <v>15</v>
      </c>
      <c r="B18" s="345" t="s">
        <v>127</v>
      </c>
      <c r="C18" s="342" t="s">
        <v>140</v>
      </c>
      <c r="D18" s="343">
        <v>125</v>
      </c>
      <c r="E18" s="344">
        <v>13</v>
      </c>
      <c r="F18" s="303">
        <f t="shared" si="0"/>
        <v>1625</v>
      </c>
    </row>
    <row r="19" spans="1:6" x14ac:dyDescent="0.2">
      <c r="A19" s="341">
        <v>16</v>
      </c>
      <c r="B19" s="345" t="s">
        <v>128</v>
      </c>
      <c r="C19" s="346" t="s">
        <v>139</v>
      </c>
      <c r="D19" s="343">
        <v>195000</v>
      </c>
      <c r="E19" s="344">
        <v>0.6</v>
      </c>
      <c r="F19" s="303">
        <f t="shared" si="0"/>
        <v>117000</v>
      </c>
    </row>
    <row r="20" spans="1:6" x14ac:dyDescent="0.2">
      <c r="A20" s="341">
        <v>17</v>
      </c>
      <c r="B20" s="345" t="s">
        <v>129</v>
      </c>
      <c r="C20" s="346" t="s">
        <v>139</v>
      </c>
      <c r="D20" s="343">
        <v>21000</v>
      </c>
      <c r="E20" s="344">
        <v>5.5</v>
      </c>
      <c r="F20" s="303">
        <f t="shared" si="0"/>
        <v>115500</v>
      </c>
    </row>
    <row r="21" spans="1:6" x14ac:dyDescent="0.2">
      <c r="A21" s="341">
        <v>18</v>
      </c>
      <c r="B21" s="345" t="s">
        <v>130</v>
      </c>
      <c r="C21" s="346" t="s">
        <v>141</v>
      </c>
      <c r="D21" s="343">
        <v>1</v>
      </c>
      <c r="E21" s="344">
        <v>575</v>
      </c>
      <c r="F21" s="303">
        <f t="shared" si="0"/>
        <v>575</v>
      </c>
    </row>
    <row r="22" spans="1:6" x14ac:dyDescent="0.2">
      <c r="A22" s="341">
        <v>19</v>
      </c>
      <c r="B22" s="345" t="s">
        <v>131</v>
      </c>
      <c r="C22" s="346" t="s">
        <v>140</v>
      </c>
      <c r="D22" s="343">
        <v>35</v>
      </c>
      <c r="E22" s="344">
        <v>345</v>
      </c>
      <c r="F22" s="303">
        <f t="shared" si="0"/>
        <v>12075</v>
      </c>
    </row>
    <row r="23" spans="1:6" x14ac:dyDescent="0.2">
      <c r="A23" s="341">
        <v>20</v>
      </c>
      <c r="B23" s="345" t="s">
        <v>132</v>
      </c>
      <c r="C23" s="346" t="s">
        <v>141</v>
      </c>
      <c r="D23" s="343">
        <v>5</v>
      </c>
      <c r="E23" s="344">
        <v>575</v>
      </c>
      <c r="F23" s="303">
        <f t="shared" si="0"/>
        <v>2875</v>
      </c>
    </row>
    <row r="24" spans="1:6" x14ac:dyDescent="0.2">
      <c r="A24" s="341">
        <v>21</v>
      </c>
      <c r="B24" s="345" t="s">
        <v>133</v>
      </c>
      <c r="C24" s="346" t="s">
        <v>141</v>
      </c>
      <c r="D24" s="343">
        <v>5</v>
      </c>
      <c r="E24" s="344">
        <v>575</v>
      </c>
      <c r="F24" s="303">
        <f t="shared" si="0"/>
        <v>2875</v>
      </c>
    </row>
    <row r="25" spans="1:6" x14ac:dyDescent="0.2">
      <c r="A25" s="341">
        <v>22</v>
      </c>
      <c r="B25" s="345" t="s">
        <v>134</v>
      </c>
      <c r="C25" s="346" t="s">
        <v>140</v>
      </c>
      <c r="D25" s="343">
        <v>50</v>
      </c>
      <c r="E25" s="344">
        <v>46</v>
      </c>
      <c r="F25" s="303">
        <f t="shared" si="0"/>
        <v>2300</v>
      </c>
    </row>
    <row r="26" spans="1:6" x14ac:dyDescent="0.2">
      <c r="A26" s="341">
        <v>23</v>
      </c>
      <c r="B26" s="345" t="s">
        <v>142</v>
      </c>
      <c r="C26" s="346" t="s">
        <v>140</v>
      </c>
      <c r="D26" s="343">
        <v>150</v>
      </c>
      <c r="E26" s="344">
        <v>20</v>
      </c>
      <c r="F26" s="303">
        <f t="shared" si="0"/>
        <v>3000</v>
      </c>
    </row>
    <row r="27" spans="1:6" x14ac:dyDescent="0.2">
      <c r="A27" s="341">
        <v>24</v>
      </c>
      <c r="B27" s="345" t="s">
        <v>135</v>
      </c>
      <c r="C27" s="346" t="s">
        <v>140</v>
      </c>
      <c r="D27" s="343">
        <v>1000</v>
      </c>
      <c r="E27" s="344">
        <v>18.5</v>
      </c>
      <c r="F27" s="303">
        <f t="shared" si="0"/>
        <v>18500</v>
      </c>
    </row>
    <row r="28" spans="1:6" x14ac:dyDescent="0.2">
      <c r="A28" s="341">
        <v>25</v>
      </c>
      <c r="B28" s="345" t="s">
        <v>136</v>
      </c>
      <c r="C28" s="346" t="s">
        <v>114</v>
      </c>
      <c r="D28" s="343">
        <v>1</v>
      </c>
      <c r="E28" s="344">
        <v>13800</v>
      </c>
      <c r="F28" s="303">
        <f t="shared" si="0"/>
        <v>13800</v>
      </c>
    </row>
    <row r="29" spans="1:6" x14ac:dyDescent="0.2">
      <c r="A29" s="341">
        <v>26</v>
      </c>
      <c r="B29" s="345" t="s">
        <v>137</v>
      </c>
      <c r="C29" s="346" t="s">
        <v>114</v>
      </c>
      <c r="D29" s="343">
        <v>1</v>
      </c>
      <c r="E29" s="344">
        <v>9200</v>
      </c>
      <c r="F29" s="303">
        <f t="shared" si="0"/>
        <v>9200</v>
      </c>
    </row>
    <row r="30" spans="1:6" x14ac:dyDescent="0.2">
      <c r="A30" s="341">
        <v>27</v>
      </c>
      <c r="B30" s="345" t="s">
        <v>138</v>
      </c>
      <c r="C30" s="346" t="s">
        <v>141</v>
      </c>
      <c r="D30" s="343">
        <v>2</v>
      </c>
      <c r="E30" s="344">
        <v>1150</v>
      </c>
      <c r="F30" s="303">
        <f t="shared" si="0"/>
        <v>2300</v>
      </c>
    </row>
    <row r="31" spans="1:6" x14ac:dyDescent="0.2">
      <c r="A31" s="341">
        <v>28</v>
      </c>
      <c r="B31" s="345"/>
      <c r="C31" s="346"/>
      <c r="D31" s="343"/>
      <c r="E31" s="344"/>
      <c r="F31" s="303" t="str">
        <f t="shared" si="0"/>
        <v/>
      </c>
    </row>
    <row r="32" spans="1:6" x14ac:dyDescent="0.2">
      <c r="A32" s="341">
        <v>29</v>
      </c>
      <c r="B32" s="345"/>
      <c r="C32" s="346"/>
      <c r="D32" s="343"/>
      <c r="E32" s="344"/>
      <c r="F32" s="303" t="str">
        <f t="shared" si="0"/>
        <v/>
      </c>
    </row>
    <row r="33" spans="1:6" x14ac:dyDescent="0.2">
      <c r="A33" s="341">
        <v>30</v>
      </c>
      <c r="B33" s="345"/>
      <c r="C33" s="346"/>
      <c r="D33" s="343"/>
      <c r="E33" s="344"/>
      <c r="F33" s="303" t="str">
        <f t="shared" si="0"/>
        <v/>
      </c>
    </row>
    <row r="34" spans="1:6" x14ac:dyDescent="0.2">
      <c r="A34" s="341">
        <v>31</v>
      </c>
      <c r="B34" s="345"/>
      <c r="C34" s="346"/>
      <c r="D34" s="343"/>
      <c r="E34" s="344"/>
      <c r="F34" s="303" t="str">
        <f t="shared" si="0"/>
        <v/>
      </c>
    </row>
    <row r="35" spans="1:6" x14ac:dyDescent="0.2">
      <c r="A35" s="341">
        <v>32</v>
      </c>
      <c r="B35" s="345"/>
      <c r="C35" s="346"/>
      <c r="D35" s="343"/>
      <c r="E35" s="344"/>
      <c r="F35" s="303" t="str">
        <f t="shared" si="0"/>
        <v/>
      </c>
    </row>
    <row r="36" spans="1:6" x14ac:dyDescent="0.2">
      <c r="A36" s="341">
        <v>33</v>
      </c>
      <c r="B36" s="345"/>
      <c r="C36" s="346"/>
      <c r="D36" s="343"/>
      <c r="E36" s="344"/>
      <c r="F36" s="303" t="str">
        <f t="shared" si="0"/>
        <v/>
      </c>
    </row>
    <row r="37" spans="1:6" x14ac:dyDescent="0.2">
      <c r="A37" s="341">
        <v>34</v>
      </c>
      <c r="B37" s="345"/>
      <c r="C37" s="346"/>
      <c r="D37" s="343"/>
      <c r="E37" s="344"/>
      <c r="F37" s="303" t="str">
        <f t="shared" si="0"/>
        <v/>
      </c>
    </row>
    <row r="38" spans="1:6" x14ac:dyDescent="0.2">
      <c r="A38" s="341">
        <v>35</v>
      </c>
      <c r="B38" s="345"/>
      <c r="C38" s="346"/>
      <c r="D38" s="343"/>
      <c r="E38" s="344"/>
      <c r="F38" s="303" t="str">
        <f t="shared" si="0"/>
        <v/>
      </c>
    </row>
    <row r="39" spans="1:6" x14ac:dyDescent="0.2">
      <c r="A39" s="341">
        <v>36</v>
      </c>
      <c r="B39" s="345"/>
      <c r="C39" s="346"/>
      <c r="D39" s="343"/>
      <c r="E39" s="344"/>
      <c r="F39" s="303" t="str">
        <f t="shared" si="0"/>
        <v/>
      </c>
    </row>
    <row r="40" spans="1:6" x14ac:dyDescent="0.2">
      <c r="A40" s="341">
        <v>37</v>
      </c>
      <c r="B40" s="345"/>
      <c r="C40" s="346"/>
      <c r="D40" s="343"/>
      <c r="E40" s="344"/>
      <c r="F40" s="303" t="str">
        <f t="shared" si="0"/>
        <v/>
      </c>
    </row>
    <row r="41" spans="1:6" x14ac:dyDescent="0.2">
      <c r="A41" s="341">
        <v>38</v>
      </c>
      <c r="B41" s="345"/>
      <c r="C41" s="346"/>
      <c r="D41" s="343"/>
      <c r="E41" s="344"/>
      <c r="F41" s="303" t="str">
        <f t="shared" si="0"/>
        <v/>
      </c>
    </row>
    <row r="42" spans="1:6" x14ac:dyDescent="0.2">
      <c r="A42" s="341">
        <v>39</v>
      </c>
      <c r="B42" s="345"/>
      <c r="C42" s="346"/>
      <c r="D42" s="343"/>
      <c r="E42" s="344"/>
      <c r="F42" s="303" t="str">
        <f t="shared" si="0"/>
        <v/>
      </c>
    </row>
    <row r="43" spans="1:6" x14ac:dyDescent="0.2">
      <c r="A43" s="341">
        <v>40</v>
      </c>
      <c r="B43" s="345"/>
      <c r="C43" s="346"/>
      <c r="D43" s="343"/>
      <c r="E43" s="344"/>
      <c r="F43" s="303" t="str">
        <f t="shared" si="0"/>
        <v/>
      </c>
    </row>
    <row r="44" spans="1:6" x14ac:dyDescent="0.2">
      <c r="A44" s="341">
        <v>41</v>
      </c>
      <c r="B44" s="345"/>
      <c r="C44" s="346"/>
      <c r="D44" s="343"/>
      <c r="E44" s="344"/>
      <c r="F44" s="303" t="str">
        <f t="shared" si="0"/>
        <v/>
      </c>
    </row>
    <row r="45" spans="1:6" x14ac:dyDescent="0.2">
      <c r="A45" s="341">
        <v>42</v>
      </c>
      <c r="B45" s="345"/>
      <c r="C45" s="346"/>
      <c r="D45" s="343"/>
      <c r="E45" s="344"/>
      <c r="F45" s="303" t="str">
        <f t="shared" si="0"/>
        <v/>
      </c>
    </row>
    <row r="46" spans="1:6" x14ac:dyDescent="0.2">
      <c r="A46" s="341">
        <v>43</v>
      </c>
      <c r="B46" s="345"/>
      <c r="C46" s="346"/>
      <c r="D46" s="343"/>
      <c r="E46" s="344"/>
      <c r="F46" s="303" t="str">
        <f t="shared" si="0"/>
        <v/>
      </c>
    </row>
    <row r="47" spans="1:6" x14ac:dyDescent="0.2">
      <c r="A47" s="341">
        <v>44</v>
      </c>
      <c r="B47" s="345"/>
      <c r="C47" s="346"/>
      <c r="D47" s="343"/>
      <c r="E47" s="344"/>
      <c r="F47" s="303" t="str">
        <f t="shared" si="0"/>
        <v/>
      </c>
    </row>
    <row r="48" spans="1:6" x14ac:dyDescent="0.2">
      <c r="A48" s="341">
        <v>45</v>
      </c>
      <c r="B48" s="345"/>
      <c r="C48" s="346"/>
      <c r="D48" s="343"/>
      <c r="E48" s="344"/>
      <c r="F48" s="303" t="str">
        <f t="shared" si="0"/>
        <v/>
      </c>
    </row>
    <row r="49" spans="1:6" x14ac:dyDescent="0.2">
      <c r="A49" s="341">
        <v>46</v>
      </c>
      <c r="B49" s="345"/>
      <c r="C49" s="346"/>
      <c r="D49" s="343"/>
      <c r="E49" s="344"/>
      <c r="F49" s="303" t="str">
        <f t="shared" si="0"/>
        <v/>
      </c>
    </row>
    <row r="50" spans="1:6" x14ac:dyDescent="0.2">
      <c r="A50" s="341">
        <v>47</v>
      </c>
      <c r="B50" s="345"/>
      <c r="C50" s="346"/>
      <c r="D50" s="343"/>
      <c r="E50" s="344"/>
      <c r="F50" s="303" t="str">
        <f t="shared" si="0"/>
        <v/>
      </c>
    </row>
    <row r="51" spans="1:6" x14ac:dyDescent="0.2">
      <c r="A51" s="341">
        <v>48</v>
      </c>
      <c r="B51" s="345"/>
      <c r="C51" s="346"/>
      <c r="D51" s="343"/>
      <c r="E51" s="344"/>
      <c r="F51" s="303" t="str">
        <f t="shared" si="0"/>
        <v/>
      </c>
    </row>
    <row r="52" spans="1:6" x14ac:dyDescent="0.2">
      <c r="A52" s="341">
        <v>49</v>
      </c>
      <c r="B52" s="345"/>
      <c r="C52" s="346"/>
      <c r="D52" s="343"/>
      <c r="E52" s="344"/>
      <c r="F52" s="303" t="str">
        <f t="shared" si="0"/>
        <v/>
      </c>
    </row>
    <row r="53" spans="1:6" x14ac:dyDescent="0.2">
      <c r="A53" s="341">
        <v>50</v>
      </c>
      <c r="B53" s="345"/>
      <c r="C53" s="346"/>
      <c r="D53" s="343"/>
      <c r="E53" s="344"/>
      <c r="F53" s="303" t="str">
        <f t="shared" si="0"/>
        <v/>
      </c>
    </row>
    <row r="54" spans="1:6" x14ac:dyDescent="0.2">
      <c r="A54" s="341">
        <v>51</v>
      </c>
      <c r="B54" s="345"/>
      <c r="C54" s="346"/>
      <c r="D54" s="343"/>
      <c r="E54" s="344"/>
      <c r="F54" s="303" t="str">
        <f t="shared" si="0"/>
        <v/>
      </c>
    </row>
    <row r="55" spans="1:6" x14ac:dyDescent="0.2">
      <c r="A55" s="341">
        <v>52</v>
      </c>
      <c r="B55" s="345"/>
      <c r="C55" s="346"/>
      <c r="D55" s="343"/>
      <c r="E55" s="344"/>
      <c r="F55" s="303" t="str">
        <f t="shared" si="0"/>
        <v/>
      </c>
    </row>
    <row r="56" spans="1:6" x14ac:dyDescent="0.2">
      <c r="A56" s="341">
        <v>53</v>
      </c>
      <c r="B56" s="345"/>
      <c r="C56" s="346"/>
      <c r="D56" s="343"/>
      <c r="E56" s="344"/>
      <c r="F56" s="303" t="str">
        <f t="shared" si="0"/>
        <v/>
      </c>
    </row>
    <row r="57" spans="1:6" x14ac:dyDescent="0.2">
      <c r="A57" s="341">
        <v>54</v>
      </c>
      <c r="B57" s="345"/>
      <c r="C57" s="346"/>
      <c r="D57" s="343"/>
      <c r="E57" s="344"/>
      <c r="F57" s="303" t="str">
        <f t="shared" si="0"/>
        <v/>
      </c>
    </row>
    <row r="58" spans="1:6" x14ac:dyDescent="0.2">
      <c r="A58" s="341">
        <v>55</v>
      </c>
      <c r="B58" s="345"/>
      <c r="C58" s="346"/>
      <c r="D58" s="343"/>
      <c r="E58" s="344"/>
      <c r="F58" s="303" t="str">
        <f t="shared" si="0"/>
        <v/>
      </c>
    </row>
    <row r="59" spans="1:6" x14ac:dyDescent="0.2">
      <c r="A59" s="341">
        <v>56</v>
      </c>
      <c r="B59" s="345"/>
      <c r="C59" s="346"/>
      <c r="D59" s="343"/>
      <c r="E59" s="344"/>
      <c r="F59" s="303" t="str">
        <f t="shared" si="0"/>
        <v/>
      </c>
    </row>
    <row r="60" spans="1:6" x14ac:dyDescent="0.2">
      <c r="A60" s="341">
        <v>57</v>
      </c>
      <c r="B60" s="345"/>
      <c r="C60" s="346"/>
      <c r="D60" s="343"/>
      <c r="E60" s="344"/>
      <c r="F60" s="303" t="str">
        <f t="shared" si="0"/>
        <v/>
      </c>
    </row>
    <row r="61" spans="1:6" x14ac:dyDescent="0.2">
      <c r="A61" s="341">
        <v>58</v>
      </c>
      <c r="B61" s="345"/>
      <c r="C61" s="346"/>
      <c r="D61" s="343"/>
      <c r="E61" s="344"/>
      <c r="F61" s="303" t="str">
        <f t="shared" si="0"/>
        <v/>
      </c>
    </row>
    <row r="62" spans="1:6" x14ac:dyDescent="0.2">
      <c r="A62" s="341">
        <v>59</v>
      </c>
      <c r="B62" s="345"/>
      <c r="C62" s="346"/>
      <c r="D62" s="343"/>
      <c r="E62" s="344"/>
      <c r="F62" s="303" t="str">
        <f t="shared" si="0"/>
        <v/>
      </c>
    </row>
    <row r="63" spans="1:6" x14ac:dyDescent="0.2">
      <c r="A63" s="341">
        <v>60</v>
      </c>
      <c r="B63" s="345"/>
      <c r="C63" s="346"/>
      <c r="D63" s="343"/>
      <c r="E63" s="344"/>
      <c r="F63" s="303" t="str">
        <f t="shared" si="0"/>
        <v/>
      </c>
    </row>
    <row r="64" spans="1:6" x14ac:dyDescent="0.2">
      <c r="A64" s="341">
        <v>61</v>
      </c>
      <c r="B64" s="345"/>
      <c r="C64" s="346"/>
      <c r="D64" s="343"/>
      <c r="E64" s="344"/>
      <c r="F64" s="303" t="str">
        <f t="shared" si="0"/>
        <v/>
      </c>
    </row>
    <row r="65" spans="1:6" x14ac:dyDescent="0.2">
      <c r="A65" s="341">
        <v>62</v>
      </c>
      <c r="B65" s="345"/>
      <c r="C65" s="346"/>
      <c r="D65" s="343"/>
      <c r="E65" s="344"/>
      <c r="F65" s="303" t="str">
        <f t="shared" si="0"/>
        <v/>
      </c>
    </row>
    <row r="66" spans="1:6" x14ac:dyDescent="0.2">
      <c r="A66" s="341">
        <v>63</v>
      </c>
      <c r="B66" s="345"/>
      <c r="C66" s="346"/>
      <c r="D66" s="343"/>
      <c r="E66" s="344"/>
      <c r="F66" s="303" t="str">
        <f t="shared" si="0"/>
        <v/>
      </c>
    </row>
    <row r="67" spans="1:6" x14ac:dyDescent="0.2">
      <c r="A67" s="341">
        <v>64</v>
      </c>
      <c r="B67" s="345"/>
      <c r="C67" s="346"/>
      <c r="D67" s="343"/>
      <c r="E67" s="344"/>
      <c r="F67" s="303" t="str">
        <f t="shared" si="0"/>
        <v/>
      </c>
    </row>
    <row r="68" spans="1:6" x14ac:dyDescent="0.2">
      <c r="A68" s="341">
        <v>65</v>
      </c>
      <c r="B68" s="345"/>
      <c r="C68" s="346"/>
      <c r="D68" s="343"/>
      <c r="E68" s="344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5"/>
      <c r="C69" s="346"/>
      <c r="D69" s="343"/>
      <c r="E69" s="344"/>
      <c r="F69" s="303" t="str">
        <f t="shared" si="1"/>
        <v/>
      </c>
    </row>
    <row r="70" spans="1:6" x14ac:dyDescent="0.2">
      <c r="A70" s="341">
        <v>67</v>
      </c>
      <c r="B70" s="345"/>
      <c r="C70" s="346"/>
      <c r="D70" s="343"/>
      <c r="E70" s="344"/>
      <c r="F70" s="303" t="str">
        <f t="shared" si="1"/>
        <v/>
      </c>
    </row>
    <row r="71" spans="1:6" x14ac:dyDescent="0.2">
      <c r="A71" s="341">
        <v>68</v>
      </c>
      <c r="B71" s="345"/>
      <c r="C71" s="346"/>
      <c r="D71" s="343"/>
      <c r="E71" s="344"/>
      <c r="F71" s="303" t="str">
        <f t="shared" si="1"/>
        <v/>
      </c>
    </row>
    <row r="72" spans="1:6" x14ac:dyDescent="0.2">
      <c r="A72" s="341">
        <v>69</v>
      </c>
      <c r="B72" s="345"/>
      <c r="C72" s="346"/>
      <c r="D72" s="343"/>
      <c r="E72" s="344"/>
      <c r="F72" s="303" t="str">
        <f t="shared" si="1"/>
        <v/>
      </c>
    </row>
    <row r="73" spans="1:6" x14ac:dyDescent="0.2">
      <c r="A73" s="341">
        <v>70</v>
      </c>
      <c r="B73" s="345"/>
      <c r="C73" s="346"/>
      <c r="D73" s="343"/>
      <c r="E73" s="344"/>
      <c r="F73" s="303" t="str">
        <f t="shared" si="1"/>
        <v/>
      </c>
    </row>
    <row r="74" spans="1:6" x14ac:dyDescent="0.2">
      <c r="A74" s="341">
        <v>71</v>
      </c>
      <c r="B74" s="345"/>
      <c r="C74" s="346"/>
      <c r="D74" s="343"/>
      <c r="E74" s="344"/>
      <c r="F74" s="303" t="str">
        <f t="shared" si="1"/>
        <v/>
      </c>
    </row>
    <row r="75" spans="1:6" x14ac:dyDescent="0.2">
      <c r="A75" s="341">
        <v>72</v>
      </c>
      <c r="B75" s="345"/>
      <c r="C75" s="346"/>
      <c r="D75" s="343"/>
      <c r="E75" s="344"/>
      <c r="F75" s="303" t="str">
        <f t="shared" si="1"/>
        <v/>
      </c>
    </row>
    <row r="76" spans="1:6" x14ac:dyDescent="0.2">
      <c r="A76" s="341">
        <v>73</v>
      </c>
      <c r="B76" s="345"/>
      <c r="C76" s="346"/>
      <c r="D76" s="343"/>
      <c r="E76" s="344"/>
      <c r="F76" s="303" t="str">
        <f t="shared" si="1"/>
        <v/>
      </c>
    </row>
    <row r="77" spans="1:6" x14ac:dyDescent="0.2">
      <c r="A77" s="341">
        <v>74</v>
      </c>
      <c r="B77" s="345"/>
      <c r="C77" s="346"/>
      <c r="D77" s="343"/>
      <c r="E77" s="344"/>
      <c r="F77" s="303" t="str">
        <f t="shared" si="1"/>
        <v/>
      </c>
    </row>
    <row r="78" spans="1:6" x14ac:dyDescent="0.2">
      <c r="A78" s="341">
        <v>75</v>
      </c>
      <c r="B78" s="345"/>
      <c r="C78" s="346"/>
      <c r="D78" s="343"/>
      <c r="E78" s="344"/>
      <c r="F78" s="303" t="str">
        <f t="shared" si="1"/>
        <v/>
      </c>
    </row>
    <row r="79" spans="1:6" x14ac:dyDescent="0.2">
      <c r="A79" s="341">
        <v>76</v>
      </c>
      <c r="B79" s="345"/>
      <c r="C79" s="346"/>
      <c r="D79" s="343"/>
      <c r="E79" s="344"/>
      <c r="F79" s="303" t="str">
        <f t="shared" si="1"/>
        <v/>
      </c>
    </row>
    <row r="80" spans="1:6" x14ac:dyDescent="0.2">
      <c r="A80" s="341">
        <v>77</v>
      </c>
      <c r="B80" s="345"/>
      <c r="C80" s="346"/>
      <c r="D80" s="343"/>
      <c r="E80" s="344"/>
      <c r="F80" s="303" t="str">
        <f t="shared" si="1"/>
        <v/>
      </c>
    </row>
    <row r="81" spans="1:6" x14ac:dyDescent="0.2">
      <c r="A81" s="341">
        <v>78</v>
      </c>
      <c r="B81" s="345"/>
      <c r="C81" s="346"/>
      <c r="D81" s="343"/>
      <c r="E81" s="344"/>
      <c r="F81" s="303" t="str">
        <f t="shared" si="1"/>
        <v/>
      </c>
    </row>
    <row r="82" spans="1:6" x14ac:dyDescent="0.2">
      <c r="A82" s="341">
        <v>79</v>
      </c>
      <c r="B82" s="345"/>
      <c r="C82" s="346"/>
      <c r="D82" s="343"/>
      <c r="E82" s="344"/>
      <c r="F82" s="303" t="str">
        <f t="shared" si="1"/>
        <v/>
      </c>
    </row>
    <row r="83" spans="1:6" x14ac:dyDescent="0.2">
      <c r="A83" s="341">
        <v>80</v>
      </c>
      <c r="B83" s="345"/>
      <c r="C83" s="346"/>
      <c r="D83" s="343"/>
      <c r="E83" s="344"/>
      <c r="F83" s="303" t="str">
        <f>IF(AND(ISNUMBER(D83),ISNUMBER(E83)),D83*E83,"")</f>
        <v/>
      </c>
    </row>
    <row r="84" spans="1:6" x14ac:dyDescent="0.2">
      <c r="A84" s="341">
        <v>81</v>
      </c>
      <c r="B84" s="345"/>
      <c r="C84" s="346"/>
      <c r="D84" s="343"/>
      <c r="E84" s="344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5"/>
      <c r="C85" s="346"/>
      <c r="D85" s="343"/>
      <c r="E85" s="344"/>
      <c r="F85" s="303" t="str">
        <f t="shared" si="2"/>
        <v/>
      </c>
    </row>
    <row r="86" spans="1:6" x14ac:dyDescent="0.2">
      <c r="A86" s="341">
        <v>83</v>
      </c>
      <c r="B86" s="345"/>
      <c r="C86" s="346"/>
      <c r="D86" s="343"/>
      <c r="E86" s="344"/>
      <c r="F86" s="303" t="str">
        <f t="shared" si="2"/>
        <v/>
      </c>
    </row>
    <row r="87" spans="1:6" x14ac:dyDescent="0.2">
      <c r="A87" s="341">
        <v>84</v>
      </c>
      <c r="B87" s="345"/>
      <c r="C87" s="346"/>
      <c r="D87" s="343"/>
      <c r="E87" s="344"/>
      <c r="F87" s="303" t="str">
        <f t="shared" si="2"/>
        <v/>
      </c>
    </row>
    <row r="88" spans="1:6" x14ac:dyDescent="0.2">
      <c r="A88" s="341">
        <v>85</v>
      </c>
      <c r="B88" s="345"/>
      <c r="C88" s="346"/>
      <c r="D88" s="343"/>
      <c r="E88" s="344"/>
      <c r="F88" s="303" t="str">
        <f t="shared" si="2"/>
        <v/>
      </c>
    </row>
    <row r="89" spans="1:6" x14ac:dyDescent="0.2">
      <c r="A89" s="341">
        <v>86</v>
      </c>
      <c r="B89" s="345"/>
      <c r="C89" s="346"/>
      <c r="D89" s="343"/>
      <c r="E89" s="344"/>
      <c r="F89" s="303" t="str">
        <f t="shared" si="2"/>
        <v/>
      </c>
    </row>
    <row r="90" spans="1:6" x14ac:dyDescent="0.2">
      <c r="A90" s="341">
        <v>87</v>
      </c>
      <c r="B90" s="345"/>
      <c r="C90" s="346"/>
      <c r="D90" s="343"/>
      <c r="E90" s="344"/>
      <c r="F90" s="303" t="str">
        <f t="shared" si="2"/>
        <v/>
      </c>
    </row>
    <row r="91" spans="1:6" x14ac:dyDescent="0.2">
      <c r="A91" s="341">
        <v>88</v>
      </c>
      <c r="B91" s="345"/>
      <c r="C91" s="346"/>
      <c r="D91" s="343"/>
      <c r="E91" s="344"/>
      <c r="F91" s="303" t="str">
        <f t="shared" si="2"/>
        <v/>
      </c>
    </row>
    <row r="92" spans="1:6" x14ac:dyDescent="0.2">
      <c r="A92" s="341">
        <v>89</v>
      </c>
      <c r="B92" s="345"/>
      <c r="C92" s="346"/>
      <c r="D92" s="343"/>
      <c r="E92" s="344"/>
      <c r="F92" s="303" t="str">
        <f t="shared" si="2"/>
        <v/>
      </c>
    </row>
    <row r="93" spans="1:6" x14ac:dyDescent="0.2">
      <c r="A93" s="341">
        <v>90</v>
      </c>
      <c r="B93" s="345"/>
      <c r="C93" s="346"/>
      <c r="D93" s="343"/>
      <c r="E93" s="344"/>
      <c r="F93" s="303" t="str">
        <f t="shared" si="2"/>
        <v/>
      </c>
    </row>
    <row r="94" spans="1:6" x14ac:dyDescent="0.2">
      <c r="A94" s="341">
        <v>91</v>
      </c>
      <c r="B94" s="345"/>
      <c r="C94" s="346"/>
      <c r="D94" s="343"/>
      <c r="E94" s="344"/>
      <c r="F94" s="303" t="str">
        <f t="shared" si="2"/>
        <v/>
      </c>
    </row>
    <row r="95" spans="1:6" x14ac:dyDescent="0.2">
      <c r="A95" s="341">
        <v>92</v>
      </c>
      <c r="B95" s="345"/>
      <c r="C95" s="346"/>
      <c r="D95" s="343"/>
      <c r="E95" s="344"/>
      <c r="F95" s="303" t="str">
        <f t="shared" si="2"/>
        <v/>
      </c>
    </row>
    <row r="96" spans="1:6" x14ac:dyDescent="0.2">
      <c r="A96" s="341">
        <v>93</v>
      </c>
      <c r="B96" s="345"/>
      <c r="C96" s="346"/>
      <c r="D96" s="343"/>
      <c r="E96" s="344"/>
      <c r="F96" s="303" t="str">
        <f t="shared" si="2"/>
        <v/>
      </c>
    </row>
    <row r="97" spans="1:6" x14ac:dyDescent="0.2">
      <c r="A97" s="341">
        <v>94</v>
      </c>
      <c r="B97" s="345"/>
      <c r="C97" s="346"/>
      <c r="D97" s="343"/>
      <c r="E97" s="344"/>
      <c r="F97" s="303" t="str">
        <f t="shared" si="2"/>
        <v/>
      </c>
    </row>
    <row r="98" spans="1:6" x14ac:dyDescent="0.2">
      <c r="A98" s="341">
        <v>95</v>
      </c>
      <c r="B98" s="345"/>
      <c r="C98" s="346"/>
      <c r="D98" s="343"/>
      <c r="E98" s="344"/>
      <c r="F98" s="303" t="str">
        <f t="shared" si="2"/>
        <v/>
      </c>
    </row>
    <row r="99" spans="1:6" x14ac:dyDescent="0.2">
      <c r="A99" s="341">
        <v>96</v>
      </c>
      <c r="B99" s="345"/>
      <c r="C99" s="346"/>
      <c r="D99" s="343"/>
      <c r="E99" s="344"/>
      <c r="F99" s="303" t="str">
        <f t="shared" si="2"/>
        <v/>
      </c>
    </row>
    <row r="100" spans="1:6" x14ac:dyDescent="0.2">
      <c r="A100" s="341">
        <v>97</v>
      </c>
      <c r="B100" s="345"/>
      <c r="C100" s="346"/>
      <c r="D100" s="343"/>
      <c r="E100" s="344"/>
      <c r="F100" s="303" t="str">
        <f t="shared" si="2"/>
        <v/>
      </c>
    </row>
    <row r="101" spans="1:6" x14ac:dyDescent="0.2">
      <c r="A101" s="341">
        <v>98</v>
      </c>
      <c r="B101" s="345"/>
      <c r="C101" s="346"/>
      <c r="D101" s="343"/>
      <c r="E101" s="344"/>
      <c r="F101" s="303" t="str">
        <f t="shared" si="2"/>
        <v/>
      </c>
    </row>
    <row r="102" spans="1:6" x14ac:dyDescent="0.2">
      <c r="A102" s="341">
        <v>99</v>
      </c>
      <c r="B102" s="345"/>
      <c r="C102" s="346"/>
      <c r="D102" s="343"/>
      <c r="E102" s="344"/>
      <c r="F102" s="303" t="str">
        <f t="shared" si="2"/>
        <v/>
      </c>
    </row>
    <row r="103" spans="1:6" x14ac:dyDescent="0.2">
      <c r="A103" s="341">
        <v>100</v>
      </c>
      <c r="B103" s="345"/>
      <c r="C103" s="346"/>
      <c r="D103" s="343"/>
      <c r="E103" s="344"/>
      <c r="F103" s="303" t="str">
        <f t="shared" si="2"/>
        <v/>
      </c>
    </row>
    <row r="104" spans="1:6" x14ac:dyDescent="0.2">
      <c r="A104" s="341">
        <v>101</v>
      </c>
      <c r="B104" s="345"/>
      <c r="C104" s="346"/>
      <c r="D104" s="343"/>
      <c r="E104" s="344"/>
      <c r="F104" s="303" t="str">
        <f t="shared" si="2"/>
        <v/>
      </c>
    </row>
    <row r="105" spans="1:6" x14ac:dyDescent="0.2">
      <c r="A105" s="341">
        <v>102</v>
      </c>
      <c r="B105" s="345"/>
      <c r="C105" s="346"/>
      <c r="D105" s="343"/>
      <c r="E105" s="344"/>
      <c r="F105" s="303" t="str">
        <f t="shared" si="2"/>
        <v/>
      </c>
    </row>
    <row r="106" spans="1:6" x14ac:dyDescent="0.2">
      <c r="A106" s="341">
        <v>103</v>
      </c>
      <c r="B106" s="345"/>
      <c r="C106" s="346"/>
      <c r="D106" s="343"/>
      <c r="E106" s="344"/>
      <c r="F106" s="303" t="str">
        <f t="shared" si="2"/>
        <v/>
      </c>
    </row>
    <row r="107" spans="1:6" x14ac:dyDescent="0.2">
      <c r="A107" s="341">
        <v>104</v>
      </c>
      <c r="B107" s="345"/>
      <c r="C107" s="346"/>
      <c r="D107" s="343"/>
      <c r="E107" s="344"/>
      <c r="F107" s="303" t="str">
        <f t="shared" si="2"/>
        <v/>
      </c>
    </row>
    <row r="108" spans="1:6" x14ac:dyDescent="0.2">
      <c r="A108" s="341">
        <v>105</v>
      </c>
      <c r="B108" s="345"/>
      <c r="C108" s="346"/>
      <c r="D108" s="343"/>
      <c r="E108" s="344"/>
      <c r="F108" s="303" t="str">
        <f t="shared" si="2"/>
        <v/>
      </c>
    </row>
    <row r="109" spans="1:6" x14ac:dyDescent="0.2">
      <c r="A109" s="341">
        <v>106</v>
      </c>
      <c r="B109" s="345"/>
      <c r="C109" s="346"/>
      <c r="D109" s="343"/>
      <c r="E109" s="344"/>
      <c r="F109" s="303" t="str">
        <f t="shared" si="2"/>
        <v/>
      </c>
    </row>
    <row r="110" spans="1:6" x14ac:dyDescent="0.2">
      <c r="A110" s="341">
        <v>107</v>
      </c>
      <c r="B110" s="345"/>
      <c r="C110" s="346"/>
      <c r="D110" s="343"/>
      <c r="E110" s="344"/>
      <c r="F110" s="303" t="str">
        <f t="shared" si="2"/>
        <v/>
      </c>
    </row>
    <row r="111" spans="1:6" x14ac:dyDescent="0.2">
      <c r="A111" s="341">
        <v>108</v>
      </c>
      <c r="B111" s="345"/>
      <c r="C111" s="346"/>
      <c r="D111" s="343"/>
      <c r="E111" s="344"/>
      <c r="F111" s="303" t="str">
        <f t="shared" si="2"/>
        <v/>
      </c>
    </row>
    <row r="112" spans="1:6" x14ac:dyDescent="0.2">
      <c r="A112" s="341">
        <v>109</v>
      </c>
      <c r="B112" s="345"/>
      <c r="C112" s="346"/>
      <c r="D112" s="343"/>
      <c r="E112" s="344"/>
      <c r="F112" s="303" t="str">
        <f t="shared" si="2"/>
        <v/>
      </c>
    </row>
    <row r="113" spans="1:6" x14ac:dyDescent="0.2">
      <c r="A113" s="341">
        <v>110</v>
      </c>
      <c r="B113" s="345"/>
      <c r="C113" s="346"/>
      <c r="D113" s="343"/>
      <c r="E113" s="344"/>
      <c r="F113" s="303" t="str">
        <f t="shared" si="2"/>
        <v/>
      </c>
    </row>
    <row r="114" spans="1:6" x14ac:dyDescent="0.2">
      <c r="A114" s="341">
        <v>111</v>
      </c>
      <c r="B114" s="345"/>
      <c r="C114" s="346"/>
      <c r="D114" s="343"/>
      <c r="E114" s="344"/>
      <c r="F114" s="303" t="str">
        <f t="shared" si="2"/>
        <v/>
      </c>
    </row>
    <row r="115" spans="1:6" x14ac:dyDescent="0.2">
      <c r="A115" s="341">
        <v>112</v>
      </c>
      <c r="B115" s="345"/>
      <c r="C115" s="346"/>
      <c r="D115" s="343"/>
      <c r="E115" s="344"/>
      <c r="F115" s="303" t="str">
        <f t="shared" si="2"/>
        <v/>
      </c>
    </row>
    <row r="116" spans="1:6" x14ac:dyDescent="0.2">
      <c r="A116" s="341">
        <v>113</v>
      </c>
      <c r="B116" s="345"/>
      <c r="C116" s="346"/>
      <c r="D116" s="343"/>
      <c r="E116" s="344"/>
      <c r="F116" s="303" t="str">
        <f t="shared" si="2"/>
        <v/>
      </c>
    </row>
    <row r="117" spans="1:6" x14ac:dyDescent="0.2">
      <c r="A117" s="341">
        <v>114</v>
      </c>
      <c r="B117" s="345"/>
      <c r="C117" s="346"/>
      <c r="D117" s="343"/>
      <c r="E117" s="344"/>
      <c r="F117" s="303" t="str">
        <f t="shared" si="2"/>
        <v/>
      </c>
    </row>
    <row r="118" spans="1:6" x14ac:dyDescent="0.2">
      <c r="A118" s="341">
        <v>115</v>
      </c>
      <c r="B118" s="345"/>
      <c r="C118" s="346"/>
      <c r="D118" s="343"/>
      <c r="E118" s="344"/>
      <c r="F118" s="303" t="str">
        <f t="shared" si="2"/>
        <v/>
      </c>
    </row>
    <row r="119" spans="1:6" x14ac:dyDescent="0.2">
      <c r="A119" s="341">
        <v>116</v>
      </c>
      <c r="B119" s="345"/>
      <c r="C119" s="346"/>
      <c r="D119" s="343"/>
      <c r="E119" s="344"/>
      <c r="F119" s="303" t="str">
        <f t="shared" si="2"/>
        <v/>
      </c>
    </row>
    <row r="120" spans="1:6" x14ac:dyDescent="0.2">
      <c r="A120" s="341">
        <v>117</v>
      </c>
      <c r="B120" s="345"/>
      <c r="C120" s="346"/>
      <c r="D120" s="343"/>
      <c r="E120" s="344"/>
      <c r="F120" s="303" t="str">
        <f t="shared" si="2"/>
        <v/>
      </c>
    </row>
    <row r="121" spans="1:6" x14ac:dyDescent="0.2">
      <c r="A121" s="341">
        <v>118</v>
      </c>
      <c r="B121" s="345"/>
      <c r="C121" s="346"/>
      <c r="D121" s="343"/>
      <c r="E121" s="344"/>
      <c r="F121" s="303" t="str">
        <f t="shared" si="2"/>
        <v/>
      </c>
    </row>
    <row r="122" spans="1:6" x14ac:dyDescent="0.2">
      <c r="A122" s="341">
        <v>119</v>
      </c>
      <c r="B122" s="345"/>
      <c r="C122" s="346"/>
      <c r="D122" s="343"/>
      <c r="E122" s="344"/>
      <c r="F122" s="303" t="str">
        <f t="shared" si="2"/>
        <v/>
      </c>
    </row>
    <row r="123" spans="1:6" x14ac:dyDescent="0.2">
      <c r="A123" s="341">
        <v>120</v>
      </c>
      <c r="B123" s="345"/>
      <c r="C123" s="346"/>
      <c r="D123" s="343"/>
      <c r="E123" s="344"/>
      <c r="F123" s="303" t="str">
        <f t="shared" si="2"/>
        <v/>
      </c>
    </row>
    <row r="124" spans="1:6" x14ac:dyDescent="0.2">
      <c r="A124" s="341">
        <v>121</v>
      </c>
      <c r="B124" s="345"/>
      <c r="C124" s="346"/>
      <c r="D124" s="343"/>
      <c r="E124" s="344"/>
      <c r="F124" s="303" t="str">
        <f t="shared" si="2"/>
        <v/>
      </c>
    </row>
    <row r="125" spans="1:6" x14ac:dyDescent="0.2">
      <c r="A125" s="341">
        <v>122</v>
      </c>
      <c r="B125" s="345"/>
      <c r="C125" s="346"/>
      <c r="D125" s="343"/>
      <c r="E125" s="344"/>
      <c r="F125" s="303" t="str">
        <f t="shared" si="2"/>
        <v/>
      </c>
    </row>
    <row r="126" spans="1:6" x14ac:dyDescent="0.2">
      <c r="A126" s="341">
        <v>123</v>
      </c>
      <c r="B126" s="345"/>
      <c r="C126" s="346"/>
      <c r="D126" s="343"/>
      <c r="E126" s="344"/>
      <c r="F126" s="303" t="str">
        <f t="shared" si="2"/>
        <v/>
      </c>
    </row>
    <row r="127" spans="1:6" x14ac:dyDescent="0.2">
      <c r="A127" s="341">
        <v>124</v>
      </c>
      <c r="B127" s="345"/>
      <c r="C127" s="346"/>
      <c r="D127" s="343"/>
      <c r="E127" s="344"/>
      <c r="F127" s="303" t="str">
        <f t="shared" si="2"/>
        <v/>
      </c>
    </row>
    <row r="128" spans="1:6" x14ac:dyDescent="0.2">
      <c r="A128" s="341">
        <v>125</v>
      </c>
      <c r="B128" s="345"/>
      <c r="C128" s="346"/>
      <c r="D128" s="343"/>
      <c r="E128" s="344"/>
      <c r="F128" s="303" t="str">
        <f t="shared" si="2"/>
        <v/>
      </c>
    </row>
    <row r="129" spans="1:6" x14ac:dyDescent="0.2">
      <c r="A129" s="341">
        <v>126</v>
      </c>
      <c r="B129" s="345"/>
      <c r="C129" s="346"/>
      <c r="D129" s="343"/>
      <c r="E129" s="344"/>
      <c r="F129" s="303" t="str">
        <f t="shared" si="2"/>
        <v/>
      </c>
    </row>
    <row r="130" spans="1:6" x14ac:dyDescent="0.2">
      <c r="A130" s="341">
        <v>127</v>
      </c>
      <c r="B130" s="345"/>
      <c r="C130" s="346"/>
      <c r="D130" s="343"/>
      <c r="E130" s="344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5"/>
      <c r="C131" s="346"/>
      <c r="D131" s="343"/>
      <c r="E131" s="344"/>
      <c r="F131" s="303" t="str">
        <f t="shared" si="3"/>
        <v/>
      </c>
    </row>
    <row r="132" spans="1:6" x14ac:dyDescent="0.2">
      <c r="A132" s="304">
        <v>129</v>
      </c>
      <c r="B132" s="345"/>
      <c r="C132" s="346"/>
      <c r="D132" s="343"/>
      <c r="E132" s="344"/>
      <c r="F132" s="303" t="str">
        <f t="shared" si="3"/>
        <v/>
      </c>
    </row>
    <row r="133" spans="1:6" x14ac:dyDescent="0.2">
      <c r="A133" s="304">
        <v>130</v>
      </c>
      <c r="B133" s="345"/>
      <c r="C133" s="346"/>
      <c r="D133" s="343"/>
      <c r="E133" s="344"/>
      <c r="F133" s="303" t="str">
        <f t="shared" si="3"/>
        <v/>
      </c>
    </row>
    <row r="134" spans="1:6" x14ac:dyDescent="0.2">
      <c r="A134" s="304">
        <v>131</v>
      </c>
      <c r="B134" s="345"/>
      <c r="C134" s="346"/>
      <c r="D134" s="343"/>
      <c r="E134" s="344"/>
      <c r="F134" s="303" t="str">
        <f t="shared" si="3"/>
        <v/>
      </c>
    </row>
    <row r="135" spans="1:6" x14ac:dyDescent="0.2">
      <c r="A135" s="304">
        <v>132</v>
      </c>
      <c r="B135" s="345"/>
      <c r="C135" s="346"/>
      <c r="D135" s="343"/>
      <c r="E135" s="344"/>
      <c r="F135" s="303" t="str">
        <f t="shared" si="3"/>
        <v/>
      </c>
    </row>
    <row r="136" spans="1:6" x14ac:dyDescent="0.2">
      <c r="A136" s="304">
        <v>133</v>
      </c>
      <c r="B136" s="345"/>
      <c r="C136" s="346"/>
      <c r="D136" s="343"/>
      <c r="E136" s="344"/>
      <c r="F136" s="303" t="str">
        <f t="shared" si="3"/>
        <v/>
      </c>
    </row>
    <row r="137" spans="1:6" x14ac:dyDescent="0.2">
      <c r="A137" s="304">
        <v>134</v>
      </c>
      <c r="B137" s="345"/>
      <c r="C137" s="346"/>
      <c r="D137" s="343"/>
      <c r="E137" s="344"/>
      <c r="F137" s="303" t="str">
        <f t="shared" si="3"/>
        <v/>
      </c>
    </row>
    <row r="138" spans="1:6" x14ac:dyDescent="0.2">
      <c r="A138" s="304">
        <v>135</v>
      </c>
      <c r="B138" s="345"/>
      <c r="C138" s="346"/>
      <c r="D138" s="343"/>
      <c r="E138" s="344"/>
      <c r="F138" s="303" t="str">
        <f t="shared" si="3"/>
        <v/>
      </c>
    </row>
    <row r="139" spans="1:6" x14ac:dyDescent="0.2">
      <c r="A139" s="304">
        <v>136</v>
      </c>
      <c r="B139" s="345"/>
      <c r="C139" s="346"/>
      <c r="D139" s="343"/>
      <c r="E139" s="344"/>
      <c r="F139" s="303" t="str">
        <f t="shared" si="3"/>
        <v/>
      </c>
    </row>
    <row r="140" spans="1:6" x14ac:dyDescent="0.2">
      <c r="A140" s="304">
        <v>137</v>
      </c>
      <c r="B140" s="345"/>
      <c r="C140" s="346"/>
      <c r="D140" s="343"/>
      <c r="E140" s="344"/>
      <c r="F140" s="303" t="str">
        <f t="shared" si="3"/>
        <v/>
      </c>
    </row>
    <row r="141" spans="1:6" x14ac:dyDescent="0.2">
      <c r="A141" s="304">
        <v>138</v>
      </c>
      <c r="B141" s="345"/>
      <c r="C141" s="346"/>
      <c r="D141" s="343"/>
      <c r="E141" s="344"/>
      <c r="F141" s="303" t="str">
        <f t="shared" si="3"/>
        <v/>
      </c>
    </row>
    <row r="142" spans="1:6" x14ac:dyDescent="0.2">
      <c r="A142" s="304">
        <v>139</v>
      </c>
      <c r="B142" s="345"/>
      <c r="C142" s="346"/>
      <c r="D142" s="343"/>
      <c r="E142" s="344"/>
      <c r="F142" s="303" t="str">
        <f t="shared" si="3"/>
        <v/>
      </c>
    </row>
    <row r="143" spans="1:6" x14ac:dyDescent="0.2">
      <c r="A143" s="304">
        <v>140</v>
      </c>
      <c r="B143" s="345"/>
      <c r="C143" s="346"/>
      <c r="D143" s="343"/>
      <c r="E143" s="344"/>
      <c r="F143" s="303" t="str">
        <f t="shared" si="3"/>
        <v/>
      </c>
    </row>
    <row r="144" spans="1:6" x14ac:dyDescent="0.2">
      <c r="A144" s="219">
        <v>141</v>
      </c>
      <c r="B144" s="345"/>
      <c r="C144" s="346"/>
      <c r="D144" s="343"/>
      <c r="E144" s="344"/>
      <c r="F144" s="303" t="str">
        <f t="shared" si="3"/>
        <v/>
      </c>
    </row>
    <row r="145" spans="1:6" x14ac:dyDescent="0.2">
      <c r="A145" s="219">
        <v>142</v>
      </c>
      <c r="B145" s="345"/>
      <c r="C145" s="346"/>
      <c r="D145" s="343"/>
      <c r="E145" s="344"/>
      <c r="F145" s="303" t="str">
        <f t="shared" si="3"/>
        <v/>
      </c>
    </row>
    <row r="146" spans="1:6" x14ac:dyDescent="0.2">
      <c r="A146" s="219">
        <v>143</v>
      </c>
      <c r="B146" s="345"/>
      <c r="C146" s="346"/>
      <c r="D146" s="343"/>
      <c r="E146" s="344"/>
      <c r="F146" s="303" t="str">
        <f t="shared" si="3"/>
        <v/>
      </c>
    </row>
    <row r="147" spans="1:6" x14ac:dyDescent="0.2">
      <c r="A147" s="219">
        <v>144</v>
      </c>
      <c r="B147" s="345"/>
      <c r="C147" s="346"/>
      <c r="D147" s="343"/>
      <c r="E147" s="344"/>
      <c r="F147" s="303" t="str">
        <f t="shared" si="3"/>
        <v/>
      </c>
    </row>
    <row r="148" spans="1:6" x14ac:dyDescent="0.2">
      <c r="A148" s="219">
        <v>145</v>
      </c>
      <c r="B148" s="345"/>
      <c r="C148" s="346"/>
      <c r="D148" s="343"/>
      <c r="E148" s="344"/>
      <c r="F148" s="303" t="str">
        <f t="shared" si="3"/>
        <v/>
      </c>
    </row>
    <row r="149" spans="1:6" x14ac:dyDescent="0.2">
      <c r="A149" s="219">
        <v>146</v>
      </c>
      <c r="B149" s="345"/>
      <c r="C149" s="346"/>
      <c r="D149" s="343"/>
      <c r="E149" s="344"/>
      <c r="F149" s="303" t="str">
        <f t="shared" si="3"/>
        <v/>
      </c>
    </row>
    <row r="150" spans="1:6" x14ac:dyDescent="0.2">
      <c r="A150" s="219">
        <v>147</v>
      </c>
      <c r="B150" s="345"/>
      <c r="C150" s="346"/>
      <c r="D150" s="343"/>
      <c r="E150" s="344"/>
      <c r="F150" s="303" t="str">
        <f t="shared" si="3"/>
        <v/>
      </c>
    </row>
    <row r="151" spans="1:6" x14ac:dyDescent="0.2">
      <c r="A151" s="219">
        <v>148</v>
      </c>
      <c r="B151" s="345"/>
      <c r="C151" s="346"/>
      <c r="D151" s="343"/>
      <c r="E151" s="344"/>
      <c r="F151" s="303" t="str">
        <f t="shared" si="3"/>
        <v/>
      </c>
    </row>
    <row r="152" spans="1:6" x14ac:dyDescent="0.2">
      <c r="A152" s="219">
        <v>149</v>
      </c>
      <c r="B152" s="345"/>
      <c r="C152" s="346"/>
      <c r="D152" s="343"/>
      <c r="E152" s="344"/>
      <c r="F152" s="303" t="str">
        <f t="shared" si="3"/>
        <v/>
      </c>
    </row>
    <row r="153" spans="1:6" x14ac:dyDescent="0.2">
      <c r="A153" s="219">
        <v>150</v>
      </c>
      <c r="B153" s="345"/>
      <c r="C153" s="346"/>
      <c r="D153" s="343"/>
      <c r="E153" s="344"/>
      <c r="F153" s="303" t="str">
        <f t="shared" si="3"/>
        <v/>
      </c>
    </row>
    <row r="154" spans="1:6" x14ac:dyDescent="0.2">
      <c r="A154" s="219">
        <v>151</v>
      </c>
      <c r="B154" s="345"/>
      <c r="C154" s="346"/>
      <c r="D154" s="343"/>
      <c r="E154" s="344"/>
      <c r="F154" s="303" t="str">
        <f t="shared" si="3"/>
        <v/>
      </c>
    </row>
    <row r="155" spans="1:6" x14ac:dyDescent="0.2">
      <c r="A155" s="219">
        <v>152</v>
      </c>
      <c r="B155" s="345"/>
      <c r="C155" s="346"/>
      <c r="D155" s="343"/>
      <c r="E155" s="344"/>
      <c r="F155" s="303" t="str">
        <f t="shared" si="3"/>
        <v/>
      </c>
    </row>
    <row r="156" spans="1:6" x14ac:dyDescent="0.2">
      <c r="A156" s="219">
        <v>153</v>
      </c>
      <c r="B156" s="345"/>
      <c r="C156" s="346"/>
      <c r="D156" s="343"/>
      <c r="E156" s="344"/>
      <c r="F156" s="303" t="str">
        <f t="shared" si="3"/>
        <v/>
      </c>
    </row>
    <row r="157" spans="1:6" x14ac:dyDescent="0.2">
      <c r="A157" s="219">
        <v>154</v>
      </c>
      <c r="B157" s="345"/>
      <c r="C157" s="346"/>
      <c r="D157" s="343"/>
      <c r="E157" s="344"/>
      <c r="F157" s="303" t="str">
        <f t="shared" si="3"/>
        <v/>
      </c>
    </row>
    <row r="158" spans="1:6" x14ac:dyDescent="0.2">
      <c r="A158" s="219">
        <v>155</v>
      </c>
      <c r="B158" s="345"/>
      <c r="C158" s="346"/>
      <c r="D158" s="343"/>
      <c r="E158" s="344"/>
      <c r="F158" s="303" t="str">
        <f t="shared" si="3"/>
        <v/>
      </c>
    </row>
    <row r="159" spans="1:6" x14ac:dyDescent="0.2">
      <c r="A159" s="219">
        <v>156</v>
      </c>
      <c r="B159" s="345"/>
      <c r="C159" s="346"/>
      <c r="D159" s="343"/>
      <c r="E159" s="344"/>
      <c r="F159" s="303" t="str">
        <f t="shared" si="3"/>
        <v/>
      </c>
    </row>
    <row r="160" spans="1:6" x14ac:dyDescent="0.2">
      <c r="A160" s="219">
        <v>157</v>
      </c>
      <c r="B160" s="345"/>
      <c r="C160" s="346"/>
      <c r="D160" s="343"/>
      <c r="E160" s="344"/>
      <c r="F160" s="303" t="str">
        <f t="shared" si="3"/>
        <v/>
      </c>
    </row>
    <row r="161" spans="1:6" x14ac:dyDescent="0.2">
      <c r="A161" s="219">
        <v>158</v>
      </c>
      <c r="B161" s="345"/>
      <c r="C161" s="346"/>
      <c r="D161" s="343"/>
      <c r="E161" s="344"/>
      <c r="F161" s="303" t="str">
        <f t="shared" si="3"/>
        <v/>
      </c>
    </row>
    <row r="162" spans="1:6" x14ac:dyDescent="0.2">
      <c r="A162" s="219">
        <v>159</v>
      </c>
      <c r="B162" s="345"/>
      <c r="C162" s="346"/>
      <c r="D162" s="343"/>
      <c r="E162" s="344"/>
      <c r="F162" s="303" t="str">
        <f t="shared" si="3"/>
        <v/>
      </c>
    </row>
    <row r="163" spans="1:6" x14ac:dyDescent="0.2">
      <c r="A163" s="219">
        <v>160</v>
      </c>
      <c r="B163" s="345"/>
      <c r="C163" s="346"/>
      <c r="D163" s="343"/>
      <c r="E163" s="344"/>
      <c r="F163" s="303" t="str">
        <f t="shared" si="3"/>
        <v/>
      </c>
    </row>
    <row r="164" spans="1:6" x14ac:dyDescent="0.2">
      <c r="A164" s="219">
        <v>161</v>
      </c>
      <c r="B164" s="345"/>
      <c r="C164" s="346"/>
      <c r="D164" s="343"/>
      <c r="E164" s="344"/>
      <c r="F164" s="303" t="str">
        <f t="shared" si="3"/>
        <v/>
      </c>
    </row>
    <row r="165" spans="1:6" x14ac:dyDescent="0.2">
      <c r="A165" s="219">
        <v>162</v>
      </c>
      <c r="B165" s="345"/>
      <c r="C165" s="346"/>
      <c r="D165" s="343"/>
      <c r="E165" s="344"/>
      <c r="F165" s="303" t="str">
        <f t="shared" si="3"/>
        <v/>
      </c>
    </row>
    <row r="166" spans="1:6" x14ac:dyDescent="0.2">
      <c r="A166" s="219">
        <v>163</v>
      </c>
      <c r="B166" s="345"/>
      <c r="C166" s="346"/>
      <c r="D166" s="343"/>
      <c r="E166" s="344"/>
      <c r="F166" s="303" t="str">
        <f t="shared" si="3"/>
        <v/>
      </c>
    </row>
    <row r="167" spans="1:6" x14ac:dyDescent="0.2">
      <c r="A167" s="219">
        <v>164</v>
      </c>
      <c r="B167" s="345"/>
      <c r="C167" s="346"/>
      <c r="D167" s="343"/>
      <c r="E167" s="344"/>
      <c r="F167" s="303" t="str">
        <f t="shared" si="3"/>
        <v/>
      </c>
    </row>
    <row r="168" spans="1:6" x14ac:dyDescent="0.2">
      <c r="A168" s="219">
        <v>165</v>
      </c>
      <c r="B168" s="345"/>
      <c r="C168" s="346"/>
      <c r="D168" s="343"/>
      <c r="E168" s="344"/>
      <c r="F168" s="303" t="str">
        <f t="shared" si="3"/>
        <v/>
      </c>
    </row>
    <row r="169" spans="1:6" x14ac:dyDescent="0.2">
      <c r="A169" s="219">
        <v>166</v>
      </c>
      <c r="B169" s="345"/>
      <c r="C169" s="346"/>
      <c r="D169" s="343"/>
      <c r="E169" s="344"/>
      <c r="F169" s="303" t="str">
        <f t="shared" si="3"/>
        <v/>
      </c>
    </row>
    <row r="170" spans="1:6" x14ac:dyDescent="0.2">
      <c r="A170" s="219">
        <v>167</v>
      </c>
      <c r="B170" s="345"/>
      <c r="C170" s="346"/>
      <c r="D170" s="343"/>
      <c r="E170" s="344"/>
      <c r="F170" s="303" t="str">
        <f t="shared" si="3"/>
        <v/>
      </c>
    </row>
    <row r="171" spans="1:6" x14ac:dyDescent="0.2">
      <c r="A171" s="219">
        <v>168</v>
      </c>
      <c r="B171" s="345"/>
      <c r="C171" s="346"/>
      <c r="D171" s="343"/>
      <c r="E171" s="344"/>
      <c r="F171" s="303" t="str">
        <f t="shared" si="3"/>
        <v/>
      </c>
    </row>
    <row r="172" spans="1:6" x14ac:dyDescent="0.2">
      <c r="A172" s="219">
        <v>169</v>
      </c>
      <c r="B172" s="345"/>
      <c r="C172" s="346"/>
      <c r="D172" s="343"/>
      <c r="E172" s="344"/>
      <c r="F172" s="303" t="str">
        <f t="shared" si="3"/>
        <v/>
      </c>
    </row>
    <row r="173" spans="1:6" x14ac:dyDescent="0.2">
      <c r="A173" s="219">
        <v>170</v>
      </c>
      <c r="B173" s="345"/>
      <c r="C173" s="346"/>
      <c r="D173" s="343"/>
      <c r="E173" s="344"/>
      <c r="F173" s="303" t="str">
        <f t="shared" si="3"/>
        <v/>
      </c>
    </row>
    <row r="174" spans="1:6" x14ac:dyDescent="0.2">
      <c r="A174" s="219">
        <v>171</v>
      </c>
      <c r="B174" s="345"/>
      <c r="C174" s="346"/>
      <c r="D174" s="343"/>
      <c r="E174" s="344"/>
      <c r="F174" s="303" t="str">
        <f t="shared" si="3"/>
        <v/>
      </c>
    </row>
    <row r="175" spans="1:6" x14ac:dyDescent="0.2">
      <c r="A175" s="219">
        <v>172</v>
      </c>
      <c r="B175" s="345"/>
      <c r="C175" s="346"/>
      <c r="D175" s="343"/>
      <c r="E175" s="344"/>
      <c r="F175" s="303" t="str">
        <f t="shared" si="3"/>
        <v/>
      </c>
    </row>
    <row r="176" spans="1:6" x14ac:dyDescent="0.2">
      <c r="A176" s="219">
        <v>173</v>
      </c>
      <c r="B176" s="345"/>
      <c r="C176" s="346"/>
      <c r="D176" s="343"/>
      <c r="E176" s="344"/>
      <c r="F176" s="303" t="str">
        <f t="shared" si="3"/>
        <v/>
      </c>
    </row>
    <row r="177" spans="1:6" x14ac:dyDescent="0.2">
      <c r="A177" s="219">
        <v>174</v>
      </c>
      <c r="B177" s="345"/>
      <c r="C177" s="346"/>
      <c r="D177" s="343"/>
      <c r="E177" s="344"/>
      <c r="F177" s="303" t="str">
        <f t="shared" si="3"/>
        <v/>
      </c>
    </row>
    <row r="178" spans="1:6" x14ac:dyDescent="0.2">
      <c r="A178" s="219">
        <v>175</v>
      </c>
      <c r="B178" s="345"/>
      <c r="C178" s="346"/>
      <c r="D178" s="343"/>
      <c r="E178" s="344"/>
      <c r="F178" s="303" t="str">
        <f t="shared" si="3"/>
        <v/>
      </c>
    </row>
    <row r="179" spans="1:6" x14ac:dyDescent="0.2">
      <c r="A179" s="219">
        <v>176</v>
      </c>
      <c r="B179" s="345"/>
      <c r="C179" s="346"/>
      <c r="D179" s="343"/>
      <c r="E179" s="344"/>
      <c r="F179" s="303" t="str">
        <f t="shared" si="3"/>
        <v/>
      </c>
    </row>
    <row r="180" spans="1:6" x14ac:dyDescent="0.2">
      <c r="A180" s="219">
        <v>177</v>
      </c>
      <c r="B180" s="345"/>
      <c r="C180" s="346"/>
      <c r="D180" s="343"/>
      <c r="E180" s="344"/>
      <c r="F180" s="303" t="str">
        <f t="shared" si="3"/>
        <v/>
      </c>
    </row>
    <row r="181" spans="1:6" x14ac:dyDescent="0.2">
      <c r="A181" s="219">
        <v>178</v>
      </c>
      <c r="B181" s="345"/>
      <c r="C181" s="346"/>
      <c r="D181" s="343"/>
      <c r="E181" s="344"/>
      <c r="F181" s="303" t="str">
        <f t="shared" si="3"/>
        <v/>
      </c>
    </row>
    <row r="182" spans="1:6" x14ac:dyDescent="0.2">
      <c r="A182" s="219">
        <v>179</v>
      </c>
      <c r="B182" s="345"/>
      <c r="C182" s="346"/>
      <c r="D182" s="343"/>
      <c r="E182" s="344"/>
      <c r="F182" s="303" t="str">
        <f t="shared" si="3"/>
        <v/>
      </c>
    </row>
    <row r="183" spans="1:6" x14ac:dyDescent="0.2">
      <c r="A183" s="219">
        <v>180</v>
      </c>
      <c r="B183" s="345"/>
      <c r="C183" s="346"/>
      <c r="D183" s="343"/>
      <c r="E183" s="344"/>
      <c r="F183" s="303" t="str">
        <f t="shared" si="3"/>
        <v/>
      </c>
    </row>
    <row r="184" spans="1:6" x14ac:dyDescent="0.2">
      <c r="A184" s="219">
        <v>181</v>
      </c>
      <c r="B184" s="345"/>
      <c r="C184" s="346"/>
      <c r="D184" s="343"/>
      <c r="E184" s="344"/>
      <c r="F184" s="303" t="str">
        <f t="shared" si="3"/>
        <v/>
      </c>
    </row>
    <row r="185" spans="1:6" x14ac:dyDescent="0.2">
      <c r="A185" s="219">
        <v>182</v>
      </c>
      <c r="B185" s="345"/>
      <c r="C185" s="346"/>
      <c r="D185" s="343"/>
      <c r="E185" s="344"/>
      <c r="F185" s="303" t="str">
        <f t="shared" si="3"/>
        <v/>
      </c>
    </row>
    <row r="186" spans="1:6" x14ac:dyDescent="0.2">
      <c r="A186" s="219">
        <v>183</v>
      </c>
      <c r="B186" s="345"/>
      <c r="C186" s="346"/>
      <c r="D186" s="343"/>
      <c r="E186" s="344"/>
      <c r="F186" s="303" t="str">
        <f t="shared" si="3"/>
        <v/>
      </c>
    </row>
    <row r="187" spans="1:6" x14ac:dyDescent="0.2">
      <c r="A187" s="219">
        <v>184</v>
      </c>
      <c r="B187" s="345"/>
      <c r="C187" s="346"/>
      <c r="D187" s="343"/>
      <c r="E187" s="344"/>
      <c r="F187" s="303" t="str">
        <f t="shared" si="3"/>
        <v/>
      </c>
    </row>
    <row r="188" spans="1:6" x14ac:dyDescent="0.2">
      <c r="A188" s="219">
        <v>185</v>
      </c>
      <c r="B188" s="345"/>
      <c r="C188" s="346"/>
      <c r="D188" s="343"/>
      <c r="E188" s="344"/>
      <c r="F188" s="303" t="str">
        <f t="shared" si="3"/>
        <v/>
      </c>
    </row>
    <row r="189" spans="1:6" x14ac:dyDescent="0.2">
      <c r="A189" s="219">
        <v>186</v>
      </c>
      <c r="B189" s="345"/>
      <c r="C189" s="346"/>
      <c r="D189" s="343"/>
      <c r="E189" s="344"/>
      <c r="F189" s="303" t="str">
        <f t="shared" si="3"/>
        <v/>
      </c>
    </row>
    <row r="190" spans="1:6" x14ac:dyDescent="0.2">
      <c r="A190" s="219">
        <v>187</v>
      </c>
      <c r="B190" s="345"/>
      <c r="C190" s="346"/>
      <c r="D190" s="343"/>
      <c r="E190" s="344"/>
      <c r="F190" s="303" t="str">
        <f t="shared" si="3"/>
        <v/>
      </c>
    </row>
    <row r="191" spans="1:6" x14ac:dyDescent="0.2">
      <c r="A191" s="219">
        <v>188</v>
      </c>
      <c r="B191" s="345"/>
      <c r="C191" s="346"/>
      <c r="D191" s="343"/>
      <c r="E191" s="344"/>
      <c r="F191" s="303" t="str">
        <f t="shared" si="3"/>
        <v/>
      </c>
    </row>
    <row r="192" spans="1:6" x14ac:dyDescent="0.2">
      <c r="A192" s="219">
        <v>189</v>
      </c>
      <c r="B192" s="345"/>
      <c r="C192" s="346"/>
      <c r="D192" s="343"/>
      <c r="E192" s="344"/>
      <c r="F192" s="303" t="str">
        <f t="shared" si="3"/>
        <v/>
      </c>
    </row>
    <row r="193" spans="1:6" x14ac:dyDescent="0.2">
      <c r="A193" s="219">
        <v>190</v>
      </c>
      <c r="B193" s="345"/>
      <c r="C193" s="346"/>
      <c r="D193" s="343"/>
      <c r="E193" s="344"/>
      <c r="F193" s="303" t="str">
        <f t="shared" si="3"/>
        <v/>
      </c>
    </row>
    <row r="194" spans="1:6" x14ac:dyDescent="0.2">
      <c r="A194" s="219">
        <v>191</v>
      </c>
      <c r="B194" s="345"/>
      <c r="C194" s="346"/>
      <c r="D194" s="343"/>
      <c r="E194" s="344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5"/>
      <c r="C195" s="346"/>
      <c r="D195" s="343"/>
      <c r="E195" s="344"/>
      <c r="F195" s="303" t="str">
        <f t="shared" si="4"/>
        <v/>
      </c>
    </row>
    <row r="196" spans="1:6" x14ac:dyDescent="0.2">
      <c r="A196" s="219">
        <v>193</v>
      </c>
      <c r="B196" s="345"/>
      <c r="C196" s="346"/>
      <c r="D196" s="343"/>
      <c r="E196" s="344"/>
      <c r="F196" s="303" t="str">
        <f t="shared" si="4"/>
        <v/>
      </c>
    </row>
    <row r="197" spans="1:6" x14ac:dyDescent="0.2">
      <c r="A197" s="219">
        <v>194</v>
      </c>
      <c r="B197" s="345"/>
      <c r="C197" s="346"/>
      <c r="D197" s="343"/>
      <c r="E197" s="344"/>
      <c r="F197" s="303" t="str">
        <f t="shared" si="4"/>
        <v/>
      </c>
    </row>
    <row r="198" spans="1:6" x14ac:dyDescent="0.2">
      <c r="A198" s="219">
        <v>195</v>
      </c>
      <c r="B198" s="345"/>
      <c r="C198" s="346"/>
      <c r="D198" s="343"/>
      <c r="E198" s="344"/>
      <c r="F198" s="303" t="str">
        <f t="shared" si="4"/>
        <v/>
      </c>
    </row>
    <row r="199" spans="1:6" x14ac:dyDescent="0.2">
      <c r="A199" s="219">
        <v>196</v>
      </c>
      <c r="B199" s="345"/>
      <c r="C199" s="346"/>
      <c r="D199" s="343"/>
      <c r="E199" s="344"/>
      <c r="F199" s="303" t="str">
        <f t="shared" si="4"/>
        <v/>
      </c>
    </row>
    <row r="200" spans="1:6" x14ac:dyDescent="0.2">
      <c r="A200" s="219">
        <v>197</v>
      </c>
      <c r="B200" s="345"/>
      <c r="C200" s="346"/>
      <c r="D200" s="343"/>
      <c r="E200" s="344"/>
      <c r="F200" s="303" t="str">
        <f t="shared" si="4"/>
        <v/>
      </c>
    </row>
    <row r="201" spans="1:6" x14ac:dyDescent="0.2">
      <c r="A201" s="219">
        <v>198</v>
      </c>
      <c r="B201" s="345"/>
      <c r="C201" s="346"/>
      <c r="D201" s="343"/>
      <c r="E201" s="344"/>
      <c r="F201" s="303" t="str">
        <f t="shared" si="4"/>
        <v/>
      </c>
    </row>
    <row r="202" spans="1:6" x14ac:dyDescent="0.2">
      <c r="A202" s="219">
        <v>199</v>
      </c>
      <c r="B202" s="345"/>
      <c r="C202" s="346"/>
      <c r="D202" s="343"/>
      <c r="E202" s="344"/>
      <c r="F202" s="303" t="str">
        <f t="shared" si="4"/>
        <v/>
      </c>
    </row>
    <row r="203" spans="1:6" x14ac:dyDescent="0.2">
      <c r="A203" s="219">
        <v>200</v>
      </c>
      <c r="B203" s="345"/>
      <c r="C203" s="346"/>
      <c r="D203" s="343"/>
      <c r="E203" s="344"/>
      <c r="F203" s="303" t="str">
        <f t="shared" si="4"/>
        <v/>
      </c>
    </row>
    <row r="204" spans="1:6" x14ac:dyDescent="0.2">
      <c r="A204" s="219">
        <v>201</v>
      </c>
      <c r="B204" s="345"/>
      <c r="C204" s="346"/>
      <c r="D204" s="343"/>
      <c r="E204" s="344"/>
      <c r="F204" s="303" t="str">
        <f t="shared" si="4"/>
        <v/>
      </c>
    </row>
    <row r="205" spans="1:6" x14ac:dyDescent="0.2">
      <c r="A205" s="219">
        <v>202</v>
      </c>
      <c r="B205" s="345"/>
      <c r="C205" s="346"/>
      <c r="D205" s="343"/>
      <c r="E205" s="344"/>
      <c r="F205" s="303" t="str">
        <f t="shared" si="4"/>
        <v/>
      </c>
    </row>
    <row r="206" spans="1:6" x14ac:dyDescent="0.2">
      <c r="A206" s="219">
        <v>203</v>
      </c>
      <c r="B206" s="345"/>
      <c r="C206" s="346"/>
      <c r="D206" s="343"/>
      <c r="E206" s="344"/>
      <c r="F206" s="303" t="str">
        <f t="shared" si="4"/>
        <v/>
      </c>
    </row>
    <row r="207" spans="1:6" x14ac:dyDescent="0.2">
      <c r="A207" s="219">
        <v>204</v>
      </c>
      <c r="B207" s="345"/>
      <c r="C207" s="346"/>
      <c r="D207" s="343"/>
      <c r="E207" s="344"/>
      <c r="F207" s="303" t="str">
        <f t="shared" si="4"/>
        <v/>
      </c>
    </row>
    <row r="208" spans="1:6" x14ac:dyDescent="0.2">
      <c r="A208" s="219">
        <v>205</v>
      </c>
      <c r="B208" s="345"/>
      <c r="C208" s="346"/>
      <c r="D208" s="343"/>
      <c r="E208" s="344"/>
      <c r="F208" s="303" t="str">
        <f t="shared" si="4"/>
        <v/>
      </c>
    </row>
    <row r="209" spans="1:6" x14ac:dyDescent="0.2">
      <c r="A209" s="219">
        <v>206</v>
      </c>
      <c r="B209" s="345"/>
      <c r="C209" s="346"/>
      <c r="D209" s="343"/>
      <c r="E209" s="344"/>
      <c r="F209" s="303" t="str">
        <f t="shared" si="4"/>
        <v/>
      </c>
    </row>
    <row r="210" spans="1:6" x14ac:dyDescent="0.2">
      <c r="A210" s="219">
        <v>207</v>
      </c>
      <c r="B210" s="345"/>
      <c r="C210" s="346"/>
      <c r="D210" s="343"/>
      <c r="E210" s="344"/>
      <c r="F210" s="303" t="str">
        <f t="shared" si="4"/>
        <v/>
      </c>
    </row>
    <row r="211" spans="1:6" x14ac:dyDescent="0.2">
      <c r="A211" s="219">
        <v>208</v>
      </c>
      <c r="B211" s="345"/>
      <c r="C211" s="346"/>
      <c r="D211" s="343"/>
      <c r="E211" s="344"/>
      <c r="F211" s="303" t="str">
        <f t="shared" si="4"/>
        <v/>
      </c>
    </row>
    <row r="212" spans="1:6" x14ac:dyDescent="0.2">
      <c r="A212" s="219">
        <v>209</v>
      </c>
      <c r="B212" s="345"/>
      <c r="C212" s="346"/>
      <c r="D212" s="343"/>
      <c r="E212" s="344"/>
      <c r="F212" s="303" t="str">
        <f t="shared" si="4"/>
        <v/>
      </c>
    </row>
    <row r="213" spans="1:6" x14ac:dyDescent="0.2">
      <c r="A213" s="219">
        <v>210</v>
      </c>
      <c r="B213" s="345"/>
      <c r="C213" s="346"/>
      <c r="D213" s="343"/>
      <c r="E213" s="344"/>
      <c r="F213" s="303" t="str">
        <f t="shared" si="4"/>
        <v/>
      </c>
    </row>
    <row r="214" spans="1:6" x14ac:dyDescent="0.2">
      <c r="A214" s="219">
        <v>211</v>
      </c>
      <c r="B214" s="345"/>
      <c r="C214" s="346"/>
      <c r="D214" s="343"/>
      <c r="E214" s="344"/>
      <c r="F214" s="303" t="str">
        <f t="shared" si="4"/>
        <v/>
      </c>
    </row>
    <row r="215" spans="1:6" x14ac:dyDescent="0.2">
      <c r="A215" s="219">
        <v>212</v>
      </c>
      <c r="B215" s="345"/>
      <c r="C215" s="346"/>
      <c r="D215" s="343"/>
      <c r="E215" s="344"/>
      <c r="F215" s="303" t="str">
        <f t="shared" si="4"/>
        <v/>
      </c>
    </row>
    <row r="216" spans="1:6" x14ac:dyDescent="0.2">
      <c r="A216" s="219">
        <v>213</v>
      </c>
      <c r="B216" s="345"/>
      <c r="C216" s="346"/>
      <c r="D216" s="343"/>
      <c r="E216" s="344"/>
      <c r="F216" s="303" t="str">
        <f t="shared" si="4"/>
        <v/>
      </c>
    </row>
    <row r="217" spans="1:6" x14ac:dyDescent="0.2">
      <c r="A217" s="219">
        <v>214</v>
      </c>
      <c r="B217" s="345"/>
      <c r="C217" s="346"/>
      <c r="D217" s="343"/>
      <c r="E217" s="344"/>
      <c r="F217" s="303" t="str">
        <f t="shared" si="4"/>
        <v/>
      </c>
    </row>
    <row r="218" spans="1:6" x14ac:dyDescent="0.2">
      <c r="A218" s="219">
        <v>215</v>
      </c>
      <c r="B218" s="345"/>
      <c r="C218" s="346"/>
      <c r="D218" s="343"/>
      <c r="E218" s="344"/>
      <c r="F218" s="303" t="str">
        <f t="shared" si="4"/>
        <v/>
      </c>
    </row>
    <row r="219" spans="1:6" x14ac:dyDescent="0.2">
      <c r="A219" s="219">
        <v>216</v>
      </c>
      <c r="B219" s="345"/>
      <c r="C219" s="346"/>
      <c r="D219" s="343"/>
      <c r="E219" s="344"/>
      <c r="F219" s="303" t="str">
        <f t="shared" si="4"/>
        <v/>
      </c>
    </row>
    <row r="220" spans="1:6" x14ac:dyDescent="0.2">
      <c r="A220" s="219">
        <v>217</v>
      </c>
      <c r="B220" s="345"/>
      <c r="C220" s="346"/>
      <c r="D220" s="343"/>
      <c r="E220" s="344"/>
      <c r="F220" s="303" t="str">
        <f t="shared" si="4"/>
        <v/>
      </c>
    </row>
    <row r="221" spans="1:6" x14ac:dyDescent="0.2">
      <c r="A221" s="219">
        <v>218</v>
      </c>
      <c r="B221" s="345"/>
      <c r="C221" s="346"/>
      <c r="D221" s="343"/>
      <c r="E221" s="344"/>
      <c r="F221" s="303" t="str">
        <f t="shared" si="4"/>
        <v/>
      </c>
    </row>
    <row r="222" spans="1:6" x14ac:dyDescent="0.2">
      <c r="A222" s="219">
        <v>219</v>
      </c>
      <c r="B222" s="345"/>
      <c r="C222" s="346"/>
      <c r="D222" s="343"/>
      <c r="E222" s="344"/>
      <c r="F222" s="303" t="str">
        <f t="shared" si="4"/>
        <v/>
      </c>
    </row>
    <row r="223" spans="1:6" x14ac:dyDescent="0.2">
      <c r="A223" s="219">
        <v>220</v>
      </c>
      <c r="B223" s="345"/>
      <c r="C223" s="346"/>
      <c r="D223" s="343"/>
      <c r="E223" s="344"/>
      <c r="F223" s="303" t="str">
        <f t="shared" si="4"/>
        <v/>
      </c>
    </row>
    <row r="224" spans="1:6" x14ac:dyDescent="0.2">
      <c r="A224" s="219">
        <v>221</v>
      </c>
      <c r="B224" s="345"/>
      <c r="C224" s="346"/>
      <c r="D224" s="343"/>
      <c r="E224" s="344"/>
      <c r="F224" s="303" t="str">
        <f t="shared" si="4"/>
        <v/>
      </c>
    </row>
    <row r="225" spans="1:6" x14ac:dyDescent="0.2">
      <c r="A225" s="219">
        <v>222</v>
      </c>
      <c r="B225" s="345"/>
      <c r="C225" s="346"/>
      <c r="D225" s="343"/>
      <c r="E225" s="344"/>
      <c r="F225" s="303" t="str">
        <f t="shared" si="4"/>
        <v/>
      </c>
    </row>
    <row r="226" spans="1:6" x14ac:dyDescent="0.2">
      <c r="A226" s="219">
        <v>223</v>
      </c>
      <c r="B226" s="345"/>
      <c r="C226" s="346"/>
      <c r="D226" s="343"/>
      <c r="E226" s="344"/>
      <c r="F226" s="303" t="str">
        <f t="shared" si="4"/>
        <v/>
      </c>
    </row>
    <row r="227" spans="1:6" x14ac:dyDescent="0.2">
      <c r="A227" s="219">
        <v>224</v>
      </c>
      <c r="B227" s="345"/>
      <c r="C227" s="346"/>
      <c r="D227" s="343"/>
      <c r="E227" s="344"/>
      <c r="F227" s="303" t="str">
        <f t="shared" si="4"/>
        <v/>
      </c>
    </row>
    <row r="228" spans="1:6" x14ac:dyDescent="0.2">
      <c r="A228" s="219">
        <v>225</v>
      </c>
      <c r="B228" s="345"/>
      <c r="C228" s="346"/>
      <c r="D228" s="343"/>
      <c r="E228" s="344"/>
      <c r="F228" s="303" t="str">
        <f t="shared" si="4"/>
        <v/>
      </c>
    </row>
    <row r="229" spans="1:6" x14ac:dyDescent="0.2">
      <c r="A229" s="219">
        <v>226</v>
      </c>
      <c r="B229" s="345"/>
      <c r="C229" s="346"/>
      <c r="D229" s="343"/>
      <c r="E229" s="344"/>
      <c r="F229" s="303" t="str">
        <f t="shared" si="4"/>
        <v/>
      </c>
    </row>
    <row r="230" spans="1:6" x14ac:dyDescent="0.2">
      <c r="A230" s="219">
        <v>227</v>
      </c>
      <c r="B230" s="345"/>
      <c r="C230" s="346"/>
      <c r="D230" s="343"/>
      <c r="E230" s="344"/>
      <c r="F230" s="303" t="str">
        <f t="shared" si="4"/>
        <v/>
      </c>
    </row>
    <row r="231" spans="1:6" x14ac:dyDescent="0.2">
      <c r="A231" s="219">
        <v>228</v>
      </c>
      <c r="B231" s="345"/>
      <c r="C231" s="346"/>
      <c r="D231" s="343"/>
      <c r="E231" s="344"/>
      <c r="F231" s="303" t="str">
        <f t="shared" si="4"/>
        <v/>
      </c>
    </row>
    <row r="232" spans="1:6" x14ac:dyDescent="0.2">
      <c r="A232" s="219">
        <v>229</v>
      </c>
      <c r="B232" s="345"/>
      <c r="C232" s="346"/>
      <c r="D232" s="343"/>
      <c r="E232" s="344"/>
      <c r="F232" s="303" t="str">
        <f t="shared" si="4"/>
        <v/>
      </c>
    </row>
    <row r="233" spans="1:6" x14ac:dyDescent="0.2">
      <c r="A233" s="219">
        <v>230</v>
      </c>
      <c r="B233" s="345"/>
      <c r="C233" s="346"/>
      <c r="D233" s="343"/>
      <c r="E233" s="344"/>
      <c r="F233" s="303" t="str">
        <f t="shared" si="4"/>
        <v/>
      </c>
    </row>
    <row r="234" spans="1:6" x14ac:dyDescent="0.2">
      <c r="A234" s="219">
        <v>231</v>
      </c>
      <c r="B234" s="345"/>
      <c r="C234" s="346"/>
      <c r="D234" s="343"/>
      <c r="E234" s="344"/>
      <c r="F234" s="303" t="str">
        <f t="shared" si="4"/>
        <v/>
      </c>
    </row>
    <row r="235" spans="1:6" x14ac:dyDescent="0.2">
      <c r="A235" s="219">
        <v>232</v>
      </c>
      <c r="B235" s="345"/>
      <c r="C235" s="346"/>
      <c r="D235" s="343"/>
      <c r="E235" s="344"/>
      <c r="F235" s="303" t="str">
        <f t="shared" si="4"/>
        <v/>
      </c>
    </row>
    <row r="236" spans="1:6" x14ac:dyDescent="0.2">
      <c r="A236" s="219">
        <v>233</v>
      </c>
      <c r="B236" s="345"/>
      <c r="C236" s="346"/>
      <c r="D236" s="343"/>
      <c r="E236" s="344"/>
      <c r="F236" s="303" t="str">
        <f t="shared" si="4"/>
        <v/>
      </c>
    </row>
    <row r="237" spans="1:6" x14ac:dyDescent="0.2">
      <c r="A237" s="219">
        <v>234</v>
      </c>
      <c r="B237" s="345"/>
      <c r="C237" s="346"/>
      <c r="D237" s="343"/>
      <c r="E237" s="344"/>
      <c r="F237" s="303" t="str">
        <f t="shared" si="4"/>
        <v/>
      </c>
    </row>
    <row r="238" spans="1:6" x14ac:dyDescent="0.2">
      <c r="A238" s="219">
        <v>235</v>
      </c>
      <c r="B238" s="345"/>
      <c r="C238" s="346"/>
      <c r="D238" s="343"/>
      <c r="E238" s="344"/>
      <c r="F238" s="303" t="str">
        <f t="shared" si="4"/>
        <v/>
      </c>
    </row>
    <row r="239" spans="1:6" x14ac:dyDescent="0.2">
      <c r="A239" s="219">
        <v>236</v>
      </c>
      <c r="B239" s="345"/>
      <c r="C239" s="346"/>
      <c r="D239" s="343"/>
      <c r="E239" s="344"/>
      <c r="F239" s="303" t="str">
        <f t="shared" si="4"/>
        <v/>
      </c>
    </row>
    <row r="240" spans="1:6" x14ac:dyDescent="0.2">
      <c r="A240" s="219">
        <v>237</v>
      </c>
      <c r="B240" s="345"/>
      <c r="C240" s="346"/>
      <c r="D240" s="343"/>
      <c r="E240" s="344"/>
      <c r="F240" s="303" t="str">
        <f t="shared" si="4"/>
        <v/>
      </c>
    </row>
    <row r="241" spans="1:6" x14ac:dyDescent="0.2">
      <c r="A241" s="219">
        <v>238</v>
      </c>
      <c r="B241" s="345"/>
      <c r="C241" s="346"/>
      <c r="D241" s="343"/>
      <c r="E241" s="344"/>
      <c r="F241" s="303" t="str">
        <f t="shared" si="4"/>
        <v/>
      </c>
    </row>
    <row r="242" spans="1:6" x14ac:dyDescent="0.2">
      <c r="A242" s="219">
        <v>239</v>
      </c>
      <c r="B242" s="345"/>
      <c r="C242" s="346"/>
      <c r="D242" s="343"/>
      <c r="E242" s="344"/>
      <c r="F242" s="303" t="str">
        <f t="shared" si="4"/>
        <v/>
      </c>
    </row>
    <row r="243" spans="1:6" x14ac:dyDescent="0.2">
      <c r="A243" s="219">
        <v>240</v>
      </c>
      <c r="B243" s="345"/>
      <c r="C243" s="346"/>
      <c r="D243" s="343"/>
      <c r="E243" s="344"/>
      <c r="F243" s="303" t="str">
        <f t="shared" si="4"/>
        <v/>
      </c>
    </row>
    <row r="244" spans="1:6" x14ac:dyDescent="0.2">
      <c r="A244" s="219">
        <v>241</v>
      </c>
      <c r="B244" s="345"/>
      <c r="C244" s="346"/>
      <c r="D244" s="343"/>
      <c r="E244" s="344"/>
      <c r="F244" s="303" t="str">
        <f t="shared" si="4"/>
        <v/>
      </c>
    </row>
    <row r="245" spans="1:6" x14ac:dyDescent="0.2">
      <c r="A245" s="219">
        <v>242</v>
      </c>
      <c r="B245" s="345"/>
      <c r="C245" s="346"/>
      <c r="D245" s="343"/>
      <c r="E245" s="344"/>
      <c r="F245" s="303" t="str">
        <f t="shared" si="4"/>
        <v/>
      </c>
    </row>
    <row r="246" spans="1:6" x14ac:dyDescent="0.2">
      <c r="A246" s="219">
        <v>243</v>
      </c>
      <c r="B246" s="345"/>
      <c r="C246" s="346"/>
      <c r="D246" s="343"/>
      <c r="E246" s="344"/>
      <c r="F246" s="303" t="str">
        <f t="shared" si="4"/>
        <v/>
      </c>
    </row>
    <row r="247" spans="1:6" x14ac:dyDescent="0.2">
      <c r="A247" s="219">
        <v>244</v>
      </c>
      <c r="B247" s="345"/>
      <c r="C247" s="346"/>
      <c r="D247" s="343"/>
      <c r="E247" s="344"/>
      <c r="F247" s="303" t="str">
        <f t="shared" si="4"/>
        <v/>
      </c>
    </row>
    <row r="248" spans="1:6" x14ac:dyDescent="0.2">
      <c r="A248" s="219">
        <v>245</v>
      </c>
      <c r="B248" s="345"/>
      <c r="C248" s="346"/>
      <c r="D248" s="343"/>
      <c r="E248" s="344"/>
      <c r="F248" s="303" t="str">
        <f t="shared" si="4"/>
        <v/>
      </c>
    </row>
    <row r="249" spans="1:6" x14ac:dyDescent="0.2">
      <c r="A249" s="219">
        <v>246</v>
      </c>
      <c r="B249" s="345"/>
      <c r="C249" s="346"/>
      <c r="D249" s="343"/>
      <c r="E249" s="344"/>
      <c r="F249" s="303" t="str">
        <f t="shared" si="4"/>
        <v/>
      </c>
    </row>
    <row r="250" spans="1:6" x14ac:dyDescent="0.2">
      <c r="A250" s="219">
        <v>247</v>
      </c>
      <c r="B250" s="345"/>
      <c r="C250" s="346"/>
      <c r="D250" s="343"/>
      <c r="E250" s="344"/>
      <c r="F250" s="303" t="str">
        <f t="shared" si="4"/>
        <v/>
      </c>
    </row>
    <row r="251" spans="1:6" x14ac:dyDescent="0.2">
      <c r="A251" s="219">
        <v>248</v>
      </c>
      <c r="B251" s="345"/>
      <c r="C251" s="346"/>
      <c r="D251" s="343"/>
      <c r="E251" s="344"/>
      <c r="F251" s="303" t="str">
        <f t="shared" si="4"/>
        <v/>
      </c>
    </row>
    <row r="252" spans="1:6" x14ac:dyDescent="0.2">
      <c r="A252" s="219">
        <v>249</v>
      </c>
      <c r="B252" s="345"/>
      <c r="C252" s="346"/>
      <c r="D252" s="343"/>
      <c r="E252" s="344"/>
      <c r="F252" s="303" t="str">
        <f t="shared" si="4"/>
        <v/>
      </c>
    </row>
    <row r="253" spans="1:6" x14ac:dyDescent="0.2">
      <c r="A253" s="219">
        <v>250</v>
      </c>
      <c r="B253" s="345"/>
      <c r="C253" s="346"/>
      <c r="D253" s="343"/>
      <c r="E253" s="344"/>
      <c r="F253" s="303" t="str">
        <f t="shared" si="4"/>
        <v/>
      </c>
    </row>
    <row r="254" spans="1:6" x14ac:dyDescent="0.2">
      <c r="A254" s="219">
        <v>251</v>
      </c>
      <c r="B254" s="345"/>
      <c r="C254" s="346"/>
      <c r="D254" s="343"/>
      <c r="E254" s="344"/>
      <c r="F254" s="303" t="str">
        <f t="shared" si="4"/>
        <v/>
      </c>
    </row>
    <row r="255" spans="1:6" x14ac:dyDescent="0.2">
      <c r="A255" s="219">
        <v>252</v>
      </c>
      <c r="B255" s="345"/>
      <c r="C255" s="346"/>
      <c r="D255" s="343"/>
      <c r="E255" s="344"/>
      <c r="F255" s="303" t="str">
        <f t="shared" si="4"/>
        <v/>
      </c>
    </row>
    <row r="256" spans="1:6" x14ac:dyDescent="0.2">
      <c r="A256" s="219">
        <v>253</v>
      </c>
      <c r="B256" s="345"/>
      <c r="C256" s="346"/>
      <c r="D256" s="343"/>
      <c r="E256" s="344"/>
      <c r="F256" s="303" t="str">
        <f t="shared" si="4"/>
        <v/>
      </c>
    </row>
    <row r="257" spans="1:6" x14ac:dyDescent="0.2">
      <c r="A257" s="219">
        <v>254</v>
      </c>
      <c r="B257" s="345"/>
      <c r="C257" s="346"/>
      <c r="D257" s="343"/>
      <c r="E257" s="344"/>
      <c r="F257" s="303" t="str">
        <f t="shared" si="4"/>
        <v/>
      </c>
    </row>
    <row r="258" spans="1:6" x14ac:dyDescent="0.2">
      <c r="A258" s="219">
        <v>255</v>
      </c>
      <c r="B258" s="345"/>
      <c r="C258" s="346"/>
      <c r="D258" s="343"/>
      <c r="E258" s="344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5"/>
      <c r="C259" s="346"/>
      <c r="D259" s="343"/>
      <c r="E259" s="344"/>
      <c r="F259" s="303" t="str">
        <f t="shared" si="5"/>
        <v/>
      </c>
    </row>
    <row r="260" spans="1:6" x14ac:dyDescent="0.2">
      <c r="A260" s="219">
        <v>257</v>
      </c>
      <c r="B260" s="345"/>
      <c r="C260" s="346"/>
      <c r="D260" s="343"/>
      <c r="E260" s="344"/>
      <c r="F260" s="303" t="str">
        <f t="shared" si="5"/>
        <v/>
      </c>
    </row>
    <row r="261" spans="1:6" x14ac:dyDescent="0.2">
      <c r="A261" s="219">
        <v>258</v>
      </c>
      <c r="B261" s="345"/>
      <c r="C261" s="346"/>
      <c r="D261" s="343"/>
      <c r="E261" s="344"/>
      <c r="F261" s="303" t="str">
        <f t="shared" si="5"/>
        <v/>
      </c>
    </row>
    <row r="262" spans="1:6" x14ac:dyDescent="0.2">
      <c r="A262" s="219">
        <v>259</v>
      </c>
      <c r="B262" s="345"/>
      <c r="C262" s="346"/>
      <c r="D262" s="343"/>
      <c r="E262" s="344"/>
      <c r="F262" s="303" t="str">
        <f t="shared" si="5"/>
        <v/>
      </c>
    </row>
    <row r="263" spans="1:6" x14ac:dyDescent="0.2">
      <c r="A263" s="219">
        <v>260</v>
      </c>
      <c r="B263" s="345"/>
      <c r="C263" s="346"/>
      <c r="D263" s="343"/>
      <c r="E263" s="344"/>
      <c r="F263" s="303" t="str">
        <f t="shared" si="5"/>
        <v/>
      </c>
    </row>
    <row r="264" spans="1:6" x14ac:dyDescent="0.2">
      <c r="A264" s="219">
        <v>261</v>
      </c>
      <c r="B264" s="345"/>
      <c r="C264" s="346"/>
      <c r="D264" s="343"/>
      <c r="E264" s="344"/>
      <c r="F264" s="303" t="str">
        <f t="shared" si="5"/>
        <v/>
      </c>
    </row>
    <row r="265" spans="1:6" x14ac:dyDescent="0.2">
      <c r="A265" s="219">
        <v>262</v>
      </c>
      <c r="B265" s="345"/>
      <c r="C265" s="346"/>
      <c r="D265" s="343"/>
      <c r="E265" s="344"/>
      <c r="F265" s="303" t="str">
        <f t="shared" si="5"/>
        <v/>
      </c>
    </row>
    <row r="266" spans="1:6" x14ac:dyDescent="0.2">
      <c r="A266" s="219">
        <v>263</v>
      </c>
      <c r="B266" s="345"/>
      <c r="C266" s="346"/>
      <c r="D266" s="343"/>
      <c r="E266" s="344"/>
      <c r="F266" s="303" t="str">
        <f t="shared" si="5"/>
        <v/>
      </c>
    </row>
    <row r="267" spans="1:6" x14ac:dyDescent="0.2">
      <c r="A267" s="219">
        <v>264</v>
      </c>
      <c r="B267" s="345"/>
      <c r="C267" s="346"/>
      <c r="D267" s="343"/>
      <c r="E267" s="344"/>
      <c r="F267" s="303" t="str">
        <f t="shared" si="5"/>
        <v/>
      </c>
    </row>
    <row r="268" spans="1:6" x14ac:dyDescent="0.2">
      <c r="A268" s="219">
        <v>265</v>
      </c>
      <c r="B268" s="345"/>
      <c r="C268" s="346"/>
      <c r="D268" s="343"/>
      <c r="E268" s="344"/>
      <c r="F268" s="303" t="str">
        <f t="shared" si="5"/>
        <v/>
      </c>
    </row>
    <row r="269" spans="1:6" x14ac:dyDescent="0.2">
      <c r="A269" s="219">
        <v>266</v>
      </c>
      <c r="B269" s="345"/>
      <c r="C269" s="346"/>
      <c r="D269" s="343"/>
      <c r="E269" s="344"/>
      <c r="F269" s="303" t="str">
        <f t="shared" si="5"/>
        <v/>
      </c>
    </row>
    <row r="270" spans="1:6" x14ac:dyDescent="0.2">
      <c r="A270" s="219">
        <v>267</v>
      </c>
      <c r="B270" s="345"/>
      <c r="C270" s="346"/>
      <c r="D270" s="343"/>
      <c r="E270" s="344"/>
      <c r="F270" s="303" t="str">
        <f t="shared" si="5"/>
        <v/>
      </c>
    </row>
    <row r="271" spans="1:6" x14ac:dyDescent="0.2">
      <c r="A271" s="219">
        <v>268</v>
      </c>
      <c r="B271" s="345"/>
      <c r="C271" s="346"/>
      <c r="D271" s="343"/>
      <c r="E271" s="344"/>
      <c r="F271" s="303" t="str">
        <f t="shared" si="5"/>
        <v/>
      </c>
    </row>
    <row r="272" spans="1:6" x14ac:dyDescent="0.2">
      <c r="A272" s="219">
        <v>269</v>
      </c>
      <c r="B272" s="345"/>
      <c r="C272" s="346"/>
      <c r="D272" s="343"/>
      <c r="E272" s="344"/>
      <c r="F272" s="303" t="str">
        <f t="shared" si="5"/>
        <v/>
      </c>
    </row>
    <row r="273" spans="1:6" x14ac:dyDescent="0.2">
      <c r="A273" s="219">
        <v>270</v>
      </c>
      <c r="B273" s="345"/>
      <c r="C273" s="346"/>
      <c r="D273" s="343"/>
      <c r="E273" s="344"/>
      <c r="F273" s="303" t="str">
        <f t="shared" si="5"/>
        <v/>
      </c>
    </row>
    <row r="274" spans="1:6" x14ac:dyDescent="0.2">
      <c r="A274" s="219">
        <v>271</v>
      </c>
      <c r="B274" s="345"/>
      <c r="C274" s="346"/>
      <c r="D274" s="343"/>
      <c r="E274" s="344"/>
      <c r="F274" s="303" t="str">
        <f t="shared" si="5"/>
        <v/>
      </c>
    </row>
    <row r="275" spans="1:6" x14ac:dyDescent="0.2">
      <c r="A275" s="219">
        <v>272</v>
      </c>
      <c r="B275" s="345"/>
      <c r="C275" s="346"/>
      <c r="D275" s="343"/>
      <c r="E275" s="344"/>
      <c r="F275" s="303" t="str">
        <f t="shared" si="5"/>
        <v/>
      </c>
    </row>
    <row r="276" spans="1:6" x14ac:dyDescent="0.2">
      <c r="A276" s="219">
        <v>273</v>
      </c>
      <c r="B276" s="345"/>
      <c r="C276" s="346"/>
      <c r="D276" s="343"/>
      <c r="E276" s="344"/>
      <c r="F276" s="303" t="str">
        <f t="shared" si="5"/>
        <v/>
      </c>
    </row>
    <row r="277" spans="1:6" x14ac:dyDescent="0.2">
      <c r="A277" s="219">
        <v>274</v>
      </c>
      <c r="B277" s="345"/>
      <c r="C277" s="346"/>
      <c r="D277" s="343"/>
      <c r="E277" s="344"/>
      <c r="F277" s="303" t="str">
        <f t="shared" si="5"/>
        <v/>
      </c>
    </row>
    <row r="278" spans="1:6" x14ac:dyDescent="0.2">
      <c r="A278" s="219">
        <v>275</v>
      </c>
      <c r="B278" s="345"/>
      <c r="C278" s="346"/>
      <c r="D278" s="343"/>
      <c r="E278" s="344"/>
      <c r="F278" s="303" t="str">
        <f t="shared" si="5"/>
        <v/>
      </c>
    </row>
    <row r="279" spans="1:6" x14ac:dyDescent="0.2">
      <c r="A279" s="219">
        <v>276</v>
      </c>
      <c r="B279" s="345"/>
      <c r="C279" s="346"/>
      <c r="D279" s="343"/>
      <c r="E279" s="344"/>
      <c r="F279" s="303" t="str">
        <f t="shared" si="5"/>
        <v/>
      </c>
    </row>
    <row r="280" spans="1:6" x14ac:dyDescent="0.2">
      <c r="A280" s="219">
        <v>277</v>
      </c>
      <c r="B280" s="345"/>
      <c r="C280" s="346"/>
      <c r="D280" s="343"/>
      <c r="E280" s="344"/>
      <c r="F280" s="303" t="str">
        <f t="shared" si="5"/>
        <v/>
      </c>
    </row>
    <row r="281" spans="1:6" x14ac:dyDescent="0.2">
      <c r="A281" s="219">
        <v>278</v>
      </c>
      <c r="B281" s="345"/>
      <c r="C281" s="346"/>
      <c r="D281" s="343"/>
      <c r="E281" s="344"/>
      <c r="F281" s="303" t="str">
        <f t="shared" si="5"/>
        <v/>
      </c>
    </row>
    <row r="282" spans="1:6" x14ac:dyDescent="0.2">
      <c r="A282" s="219">
        <v>279</v>
      </c>
      <c r="B282" s="345"/>
      <c r="C282" s="346"/>
      <c r="D282" s="343"/>
      <c r="E282" s="344"/>
      <c r="F282" s="303" t="str">
        <f t="shared" si="5"/>
        <v/>
      </c>
    </row>
    <row r="283" spans="1:6" x14ac:dyDescent="0.2">
      <c r="A283" s="219">
        <v>280</v>
      </c>
      <c r="B283" s="345"/>
      <c r="C283" s="346"/>
      <c r="D283" s="343"/>
      <c r="E283" s="344"/>
      <c r="F283" s="303" t="str">
        <f t="shared" si="5"/>
        <v/>
      </c>
    </row>
    <row r="284" spans="1:6" x14ac:dyDescent="0.2">
      <c r="A284" s="219">
        <v>281</v>
      </c>
      <c r="B284" s="345"/>
      <c r="C284" s="346"/>
      <c r="D284" s="343"/>
      <c r="E284" s="344"/>
      <c r="F284" s="303" t="str">
        <f t="shared" si="5"/>
        <v/>
      </c>
    </row>
    <row r="285" spans="1:6" x14ac:dyDescent="0.2">
      <c r="A285" s="219">
        <v>282</v>
      </c>
      <c r="B285" s="345"/>
      <c r="C285" s="346"/>
      <c r="D285" s="343"/>
      <c r="E285" s="344"/>
      <c r="F285" s="303" t="str">
        <f t="shared" si="5"/>
        <v/>
      </c>
    </row>
    <row r="286" spans="1:6" x14ac:dyDescent="0.2">
      <c r="A286" s="219">
        <v>283</v>
      </c>
      <c r="B286" s="345"/>
      <c r="C286" s="346"/>
      <c r="D286" s="343"/>
      <c r="E286" s="344"/>
      <c r="F286" s="303" t="str">
        <f t="shared" si="5"/>
        <v/>
      </c>
    </row>
    <row r="287" spans="1:6" x14ac:dyDescent="0.2">
      <c r="A287" s="219">
        <v>284</v>
      </c>
      <c r="B287" s="345"/>
      <c r="C287" s="346"/>
      <c r="D287" s="343"/>
      <c r="E287" s="344"/>
      <c r="F287" s="303" t="str">
        <f t="shared" si="5"/>
        <v/>
      </c>
    </row>
    <row r="288" spans="1:6" x14ac:dyDescent="0.2">
      <c r="A288" s="219">
        <v>285</v>
      </c>
      <c r="B288" s="345"/>
      <c r="C288" s="346"/>
      <c r="D288" s="343"/>
      <c r="E288" s="344"/>
      <c r="F288" s="303" t="str">
        <f t="shared" si="5"/>
        <v/>
      </c>
    </row>
    <row r="289" spans="1:6" x14ac:dyDescent="0.2">
      <c r="A289" s="219">
        <v>286</v>
      </c>
      <c r="B289" s="345"/>
      <c r="C289" s="346"/>
      <c r="D289" s="343"/>
      <c r="E289" s="344"/>
      <c r="F289" s="303" t="str">
        <f t="shared" si="5"/>
        <v/>
      </c>
    </row>
    <row r="290" spans="1:6" x14ac:dyDescent="0.2">
      <c r="A290" s="219">
        <v>287</v>
      </c>
      <c r="B290" s="345"/>
      <c r="C290" s="346"/>
      <c r="D290" s="343"/>
      <c r="E290" s="344"/>
      <c r="F290" s="303" t="str">
        <f t="shared" si="5"/>
        <v/>
      </c>
    </row>
    <row r="291" spans="1:6" x14ac:dyDescent="0.2">
      <c r="A291" s="219">
        <v>288</v>
      </c>
      <c r="B291" s="345"/>
      <c r="C291" s="346"/>
      <c r="D291" s="343"/>
      <c r="E291" s="344"/>
      <c r="F291" s="303" t="str">
        <f t="shared" si="5"/>
        <v/>
      </c>
    </row>
    <row r="292" spans="1:6" x14ac:dyDescent="0.2">
      <c r="A292" s="219">
        <v>289</v>
      </c>
      <c r="B292" s="345"/>
      <c r="C292" s="346"/>
      <c r="D292" s="343"/>
      <c r="E292" s="344"/>
      <c r="F292" s="303" t="str">
        <f t="shared" si="5"/>
        <v/>
      </c>
    </row>
    <row r="293" spans="1:6" x14ac:dyDescent="0.2">
      <c r="A293" s="219">
        <v>290</v>
      </c>
      <c r="B293" s="345"/>
      <c r="C293" s="346"/>
      <c r="D293" s="343"/>
      <c r="E293" s="344"/>
      <c r="F293" s="303" t="str">
        <f t="shared" si="5"/>
        <v/>
      </c>
    </row>
    <row r="294" spans="1:6" x14ac:dyDescent="0.2">
      <c r="A294" s="219">
        <v>291</v>
      </c>
      <c r="B294" s="345"/>
      <c r="C294" s="346"/>
      <c r="D294" s="343"/>
      <c r="E294" s="344"/>
      <c r="F294" s="303" t="str">
        <f t="shared" si="5"/>
        <v/>
      </c>
    </row>
    <row r="295" spans="1:6" x14ac:dyDescent="0.2">
      <c r="A295" s="219">
        <v>292</v>
      </c>
      <c r="B295" s="345"/>
      <c r="C295" s="346"/>
      <c r="D295" s="343"/>
      <c r="E295" s="344"/>
      <c r="F295" s="303" t="str">
        <f t="shared" si="5"/>
        <v/>
      </c>
    </row>
    <row r="296" spans="1:6" x14ac:dyDescent="0.2">
      <c r="A296" s="219">
        <v>293</v>
      </c>
      <c r="B296" s="345"/>
      <c r="C296" s="346"/>
      <c r="D296" s="343"/>
      <c r="E296" s="344"/>
      <c r="F296" s="303" t="str">
        <f t="shared" si="5"/>
        <v/>
      </c>
    </row>
    <row r="297" spans="1:6" x14ac:dyDescent="0.2">
      <c r="A297" s="219">
        <v>294</v>
      </c>
      <c r="B297" s="345"/>
      <c r="C297" s="346"/>
      <c r="D297" s="343"/>
      <c r="E297" s="344"/>
      <c r="F297" s="303" t="str">
        <f t="shared" si="5"/>
        <v/>
      </c>
    </row>
    <row r="298" spans="1:6" x14ac:dyDescent="0.2">
      <c r="A298" s="219">
        <v>295</v>
      </c>
      <c r="B298" s="345"/>
      <c r="C298" s="346"/>
      <c r="D298" s="343"/>
      <c r="E298" s="344"/>
      <c r="F298" s="303" t="str">
        <f t="shared" si="5"/>
        <v/>
      </c>
    </row>
    <row r="299" spans="1:6" x14ac:dyDescent="0.2">
      <c r="A299" s="219">
        <v>296</v>
      </c>
      <c r="B299" s="345"/>
      <c r="C299" s="346"/>
      <c r="D299" s="343"/>
      <c r="E299" s="344"/>
      <c r="F299" s="303" t="str">
        <f t="shared" si="5"/>
        <v/>
      </c>
    </row>
    <row r="300" spans="1:6" x14ac:dyDescent="0.2">
      <c r="A300" s="219">
        <v>297</v>
      </c>
      <c r="B300" s="345"/>
      <c r="C300" s="346"/>
      <c r="D300" s="343"/>
      <c r="E300" s="344"/>
      <c r="F300" s="303" t="str">
        <f t="shared" si="5"/>
        <v/>
      </c>
    </row>
    <row r="301" spans="1:6" x14ac:dyDescent="0.2">
      <c r="A301" s="219">
        <v>298</v>
      </c>
      <c r="B301" s="345"/>
      <c r="C301" s="346"/>
      <c r="D301" s="343"/>
      <c r="E301" s="344"/>
      <c r="F301" s="303" t="str">
        <f t="shared" si="5"/>
        <v/>
      </c>
    </row>
    <row r="302" spans="1:6" x14ac:dyDescent="0.2">
      <c r="A302" s="219">
        <v>299</v>
      </c>
      <c r="B302" s="345"/>
      <c r="C302" s="346"/>
      <c r="D302" s="343"/>
      <c r="E302" s="344"/>
      <c r="F302" s="303" t="str">
        <f t="shared" si="5"/>
        <v/>
      </c>
    </row>
    <row r="303" spans="1:6" x14ac:dyDescent="0.2">
      <c r="A303" s="219">
        <v>300</v>
      </c>
      <c r="B303" s="345"/>
      <c r="C303" s="346"/>
      <c r="D303" s="343"/>
      <c r="E303" s="344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T56" sqref="T56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20" width="11.42578125" style="227" customWidth="1"/>
    <col min="21" max="16384" width="9.140625" style="227"/>
  </cols>
  <sheetData>
    <row r="1" spans="1:20" ht="13.5" customHeight="1" thickTop="1" x14ac:dyDescent="0.2">
      <c r="A1" s="224" t="s">
        <v>0</v>
      </c>
      <c r="B1" s="289"/>
      <c r="C1" s="289"/>
      <c r="D1" s="290"/>
      <c r="E1" s="362" t="s">
        <v>91</v>
      </c>
      <c r="F1" s="363"/>
      <c r="G1" s="370" t="s">
        <v>143</v>
      </c>
      <c r="H1" s="371"/>
      <c r="I1" s="366" t="s">
        <v>146</v>
      </c>
      <c r="J1" s="367"/>
      <c r="K1" s="366" t="s">
        <v>148</v>
      </c>
      <c r="L1" s="367"/>
      <c r="M1" s="366" t="s">
        <v>150</v>
      </c>
      <c r="N1" s="367"/>
      <c r="O1" s="225" t="s">
        <v>152</v>
      </c>
      <c r="P1" s="226"/>
      <c r="Q1" s="366" t="s">
        <v>154</v>
      </c>
      <c r="R1" s="367"/>
      <c r="S1" s="366" t="s">
        <v>156</v>
      </c>
      <c r="T1" s="367"/>
    </row>
    <row r="2" spans="1:20" x14ac:dyDescent="0.2">
      <c r="A2" s="193" t="s">
        <v>12</v>
      </c>
      <c r="B2" s="291"/>
      <c r="C2" s="291"/>
      <c r="D2" s="292"/>
      <c r="E2" s="364"/>
      <c r="F2" s="365"/>
      <c r="G2" s="372" t="s">
        <v>144</v>
      </c>
      <c r="H2" s="373"/>
      <c r="I2" s="368" t="s">
        <v>147</v>
      </c>
      <c r="J2" s="369"/>
      <c r="K2" s="368" t="s">
        <v>149</v>
      </c>
      <c r="L2" s="375"/>
      <c r="M2" s="368" t="s">
        <v>151</v>
      </c>
      <c r="N2" s="375"/>
      <c r="O2" s="228" t="s">
        <v>153</v>
      </c>
      <c r="P2" s="229"/>
      <c r="Q2" s="368" t="s">
        <v>155</v>
      </c>
      <c r="R2" s="369"/>
      <c r="S2" s="368" t="s">
        <v>157</v>
      </c>
      <c r="T2" s="375"/>
    </row>
    <row r="3" spans="1:20" x14ac:dyDescent="0.2">
      <c r="A3" s="193" t="s">
        <v>160</v>
      </c>
      <c r="B3" s="291"/>
      <c r="C3" s="291"/>
      <c r="D3" s="292"/>
      <c r="E3" s="364"/>
      <c r="F3" s="365"/>
      <c r="G3" s="372" t="s">
        <v>145</v>
      </c>
      <c r="H3" s="374"/>
      <c r="I3" s="372" t="s">
        <v>145</v>
      </c>
      <c r="J3" s="374"/>
      <c r="K3" s="368" t="s">
        <v>145</v>
      </c>
      <c r="L3" s="375"/>
      <c r="M3" s="372" t="s">
        <v>145</v>
      </c>
      <c r="N3" s="373"/>
      <c r="O3" s="228" t="s">
        <v>145</v>
      </c>
      <c r="P3" s="229"/>
      <c r="Q3" s="368" t="s">
        <v>145</v>
      </c>
      <c r="R3" s="369"/>
      <c r="S3" s="372" t="s">
        <v>145</v>
      </c>
      <c r="T3" s="373"/>
    </row>
    <row r="4" spans="1:20" ht="12" thickBot="1" x14ac:dyDescent="0.25">
      <c r="A4" s="193" t="s">
        <v>161</v>
      </c>
      <c r="B4" s="291"/>
      <c r="C4" s="291"/>
      <c r="D4" s="292"/>
      <c r="E4" s="293"/>
      <c r="F4" s="294"/>
      <c r="G4" s="360"/>
      <c r="H4" s="361"/>
      <c r="I4" s="358"/>
      <c r="J4" s="359"/>
      <c r="K4" s="228"/>
      <c r="L4" s="229"/>
      <c r="M4" s="228" t="s">
        <v>1</v>
      </c>
      <c r="N4" s="229"/>
      <c r="O4" s="228" t="s">
        <v>1</v>
      </c>
      <c r="P4" s="229"/>
      <c r="Q4" s="349" t="s">
        <v>1</v>
      </c>
      <c r="R4" s="350"/>
      <c r="S4" s="228"/>
      <c r="T4" s="229"/>
    </row>
    <row r="5" spans="1:20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  <c r="S5" s="299" t="s">
        <v>6</v>
      </c>
      <c r="T5" s="299" t="s">
        <v>7</v>
      </c>
    </row>
    <row r="6" spans="1:20" s="230" customFormat="1" ht="24" customHeight="1" x14ac:dyDescent="0.2">
      <c r="A6" s="145">
        <f>IF(B7="","",1)</f>
        <v>1</v>
      </c>
      <c r="B6" s="295" t="str">
        <f>IF(ISBLANK('Item List'!B4),"",'Item List'!B4)</f>
        <v>Mobilization</v>
      </c>
      <c r="C6" s="295" t="str">
        <f>IF(ISBLANK('Item List'!C4),"",'Item List'!C4)</f>
        <v>L.S.</v>
      </c>
      <c r="D6" s="296">
        <f>IF(ISBLANK('Item List'!D4),0,'Item List'!D4)</f>
        <v>1</v>
      </c>
      <c r="E6" s="146">
        <f>IF(ISBLANK('Item List'!E4),0,'Item List'!E4)</f>
        <v>44275</v>
      </c>
      <c r="F6" s="146">
        <f>IF(AND(ISNUMBER($D6),ISNUMBER(E6)),$D6*E6,0)</f>
        <v>44275</v>
      </c>
      <c r="G6" s="168">
        <v>25000</v>
      </c>
      <c r="H6" s="103">
        <f>IF(AND(ISNUMBER($D6),ISNUMBER(G6)),$D6*G6,0)</f>
        <v>25000</v>
      </c>
      <c r="I6" s="169">
        <v>62615</v>
      </c>
      <c r="J6" s="103">
        <f t="shared" ref="J6:J29" si="0">IF(AND(ISNUMBER($D6),ISNUMBER(I6)),$D6*I6,0)</f>
        <v>62615</v>
      </c>
      <c r="K6" s="169">
        <v>60814</v>
      </c>
      <c r="L6" s="103">
        <f t="shared" ref="L6:L29" si="1">IF(AND(ISNUMBER($D6),ISNUMBER(K6)),$D6*K6,0)</f>
        <v>60814</v>
      </c>
      <c r="M6" s="169">
        <v>110000</v>
      </c>
      <c r="N6" s="103">
        <f t="shared" ref="N6:N29" si="2">IF(AND(ISNUMBER($D6),ISNUMBER(M6)),$D6*M6,0)</f>
        <v>110000</v>
      </c>
      <c r="O6" s="169">
        <v>50000</v>
      </c>
      <c r="P6" s="103">
        <f t="shared" ref="P6:P29" si="3">IF(AND(ISNUMBER($D6),ISNUMBER(O6)),$D6*O6,0)</f>
        <v>50000</v>
      </c>
      <c r="Q6" s="169">
        <v>162780</v>
      </c>
      <c r="R6" s="103">
        <f t="shared" ref="R6:R29" si="4">IF(AND(ISNUMBER($D6),ISNUMBER(Q6)),$D6*Q6,0)</f>
        <v>162780</v>
      </c>
      <c r="S6" s="169">
        <v>92445</v>
      </c>
      <c r="T6" s="103">
        <f t="shared" ref="T6:T55" si="5">IF(AND(ISNUMBER($D6),ISNUMBER(S6)),$D6*S6,0)</f>
        <v>92445</v>
      </c>
    </row>
    <row r="7" spans="1:20" s="230" customFormat="1" ht="24" customHeight="1" x14ac:dyDescent="0.2">
      <c r="A7" s="145">
        <f>IF(B7="","",A6+1)</f>
        <v>2</v>
      </c>
      <c r="B7" s="295" t="str">
        <f>IF(ISBLANK('Item List'!B5),"",'Item List'!B5)</f>
        <v>Pressure Wash Slab-on-Grade</v>
      </c>
      <c r="C7" s="295" t="str">
        <f>IF(ISBLANK('Item List'!C5),"",'Item List'!C5)</f>
        <v>L.S.</v>
      </c>
      <c r="D7" s="296">
        <f>IF(ISBLANK('Item List'!D5),0,'Item List'!D5)</f>
        <v>1</v>
      </c>
      <c r="E7" s="146">
        <f>IF(ISBLANK('Item List'!E5),0,'Item List'!E5)</f>
        <v>2300</v>
      </c>
      <c r="F7" s="146">
        <f t="shared" ref="F7:H29" si="6">IF(AND(ISNUMBER($D7),ISNUMBER(E7)),$D7*E7,0)</f>
        <v>2300</v>
      </c>
      <c r="G7" s="168">
        <v>2500</v>
      </c>
      <c r="H7" s="103">
        <f t="shared" si="6"/>
        <v>2500</v>
      </c>
      <c r="I7" s="169">
        <v>4781</v>
      </c>
      <c r="J7" s="103">
        <f t="shared" si="0"/>
        <v>4781</v>
      </c>
      <c r="K7" s="169">
        <v>9274</v>
      </c>
      <c r="L7" s="103">
        <f t="shared" si="1"/>
        <v>9274</v>
      </c>
      <c r="M7" s="169">
        <v>7176</v>
      </c>
      <c r="N7" s="103">
        <f t="shared" si="2"/>
        <v>7176</v>
      </c>
      <c r="O7" s="169">
        <v>11000</v>
      </c>
      <c r="P7" s="103">
        <f t="shared" si="3"/>
        <v>11000</v>
      </c>
      <c r="Q7" s="169">
        <v>23000</v>
      </c>
      <c r="R7" s="103">
        <f t="shared" si="4"/>
        <v>23000</v>
      </c>
      <c r="S7" s="169">
        <v>3500</v>
      </c>
      <c r="T7" s="103">
        <f t="shared" si="5"/>
        <v>3500</v>
      </c>
    </row>
    <row r="8" spans="1:20" s="230" customFormat="1" ht="24" customHeight="1" x14ac:dyDescent="0.2">
      <c r="A8" s="145">
        <f t="shared" ref="A8:A29" si="7">IF(B8="","",A7+1)</f>
        <v>3</v>
      </c>
      <c r="B8" s="295" t="str">
        <f>IF(ISBLANK('Item List'!B6),"",'Item List'!B6)</f>
        <v>Floor Repair</v>
      </c>
      <c r="C8" s="295" t="str">
        <f>IF(ISBLANK('Item List'!C6),"",'Item List'!C6)</f>
        <v>S.F.</v>
      </c>
      <c r="D8" s="296">
        <f>IF(ISBLANK('Item List'!D6),0,'Item List'!D6)</f>
        <v>100</v>
      </c>
      <c r="E8" s="146">
        <f>IF(ISBLANK('Item List'!E6),0,'Item List'!E6)</f>
        <v>86.25</v>
      </c>
      <c r="F8" s="146">
        <f t="shared" si="6"/>
        <v>8625</v>
      </c>
      <c r="G8" s="168">
        <v>60</v>
      </c>
      <c r="H8" s="103">
        <f t="shared" si="6"/>
        <v>6000</v>
      </c>
      <c r="I8" s="169">
        <v>95</v>
      </c>
      <c r="J8" s="103">
        <f t="shared" si="0"/>
        <v>9500</v>
      </c>
      <c r="K8" s="169">
        <v>135</v>
      </c>
      <c r="L8" s="103">
        <f t="shared" si="1"/>
        <v>13500</v>
      </c>
      <c r="M8" s="169">
        <v>200</v>
      </c>
      <c r="N8" s="103">
        <f t="shared" si="2"/>
        <v>20000</v>
      </c>
      <c r="O8" s="169">
        <v>150</v>
      </c>
      <c r="P8" s="103">
        <f t="shared" si="3"/>
        <v>15000</v>
      </c>
      <c r="Q8" s="169">
        <v>135</v>
      </c>
      <c r="R8" s="103">
        <f t="shared" si="4"/>
        <v>13500</v>
      </c>
      <c r="S8" s="169">
        <v>100</v>
      </c>
      <c r="T8" s="103">
        <f t="shared" si="5"/>
        <v>10000</v>
      </c>
    </row>
    <row r="9" spans="1:20" s="230" customFormat="1" ht="24" customHeight="1" x14ac:dyDescent="0.2">
      <c r="A9" s="145">
        <f t="shared" si="7"/>
        <v>4</v>
      </c>
      <c r="B9" s="295" t="str">
        <f>IF(ISBLANK('Item List'!B7),"",'Item List'!B7)</f>
        <v>Ceiling Repair</v>
      </c>
      <c r="C9" s="295" t="str">
        <f>IF(ISBLANK('Item List'!C7),"",'Item List'!C7)</f>
        <v>S.F.</v>
      </c>
      <c r="D9" s="296">
        <f>IF(ISBLANK('Item List'!D7),0,'Item List'!D7)</f>
        <v>25</v>
      </c>
      <c r="E9" s="146">
        <f>IF(ISBLANK('Item List'!E7),0,'Item List'!E7)</f>
        <v>144</v>
      </c>
      <c r="F9" s="146">
        <f t="shared" si="6"/>
        <v>3600</v>
      </c>
      <c r="G9" s="168">
        <v>185</v>
      </c>
      <c r="H9" s="103">
        <f t="shared" si="6"/>
        <v>4625</v>
      </c>
      <c r="I9" s="169">
        <v>227</v>
      </c>
      <c r="J9" s="103">
        <f t="shared" si="0"/>
        <v>5675</v>
      </c>
      <c r="K9" s="169">
        <v>305</v>
      </c>
      <c r="L9" s="103">
        <f t="shared" si="1"/>
        <v>7625</v>
      </c>
      <c r="M9" s="169">
        <v>250</v>
      </c>
      <c r="N9" s="103">
        <f t="shared" si="2"/>
        <v>6250</v>
      </c>
      <c r="O9" s="169">
        <v>180</v>
      </c>
      <c r="P9" s="103">
        <f t="shared" si="3"/>
        <v>4500</v>
      </c>
      <c r="Q9" s="169">
        <v>420</v>
      </c>
      <c r="R9" s="103">
        <f t="shared" si="4"/>
        <v>10500</v>
      </c>
      <c r="S9" s="169">
        <v>250</v>
      </c>
      <c r="T9" s="103">
        <f t="shared" si="5"/>
        <v>6250</v>
      </c>
    </row>
    <row r="10" spans="1:20" s="230" customFormat="1" ht="24" customHeight="1" x14ac:dyDescent="0.2">
      <c r="A10" s="145">
        <f t="shared" si="7"/>
        <v>5</v>
      </c>
      <c r="B10" s="295" t="str">
        <f>IF(ISBLANK('Item List'!B8),"",'Item List'!B8)</f>
        <v>Column Repair</v>
      </c>
      <c r="C10" s="295" t="str">
        <f>IF(ISBLANK('Item List'!C8),"",'Item List'!C8)</f>
        <v>S.F.</v>
      </c>
      <c r="D10" s="296">
        <f>IF(ISBLANK('Item List'!D8),0,'Item List'!D8)</f>
        <v>10</v>
      </c>
      <c r="E10" s="146">
        <f>IF(ISBLANK('Item List'!E8),0,'Item List'!E8)</f>
        <v>144</v>
      </c>
      <c r="F10" s="146">
        <f t="shared" si="6"/>
        <v>1440</v>
      </c>
      <c r="G10" s="168">
        <v>150</v>
      </c>
      <c r="H10" s="103">
        <f t="shared" si="6"/>
        <v>1500</v>
      </c>
      <c r="I10" s="169">
        <v>250</v>
      </c>
      <c r="J10" s="103">
        <f t="shared" si="0"/>
        <v>2500</v>
      </c>
      <c r="K10" s="169">
        <v>286</v>
      </c>
      <c r="L10" s="103">
        <f t="shared" si="1"/>
        <v>2860</v>
      </c>
      <c r="M10" s="169">
        <v>250</v>
      </c>
      <c r="N10" s="103">
        <f t="shared" si="2"/>
        <v>2500</v>
      </c>
      <c r="O10" s="169">
        <v>250</v>
      </c>
      <c r="P10" s="103">
        <f t="shared" si="3"/>
        <v>2500</v>
      </c>
      <c r="Q10" s="169">
        <v>420</v>
      </c>
      <c r="R10" s="103">
        <f t="shared" si="4"/>
        <v>4200</v>
      </c>
      <c r="S10" s="169">
        <v>250</v>
      </c>
      <c r="T10" s="103">
        <f t="shared" si="5"/>
        <v>2500</v>
      </c>
    </row>
    <row r="11" spans="1:20" s="230" customFormat="1" ht="24" customHeight="1" x14ac:dyDescent="0.2">
      <c r="A11" s="145">
        <f t="shared" si="7"/>
        <v>6</v>
      </c>
      <c r="B11" s="295" t="str">
        <f>IF(ISBLANK('Item List'!B9),"",'Item List'!B9)</f>
        <v>Wall Repair</v>
      </c>
      <c r="C11" s="295" t="str">
        <f>IF(ISBLANK('Item List'!C9),"",'Item List'!C9)</f>
        <v>S.F.</v>
      </c>
      <c r="D11" s="296">
        <f>IF(ISBLANK('Item List'!D9),0,'Item List'!D9)</f>
        <v>15</v>
      </c>
      <c r="E11" s="146">
        <f>IF(ISBLANK('Item List'!E9),0,'Item List'!E9)</f>
        <v>155</v>
      </c>
      <c r="F11" s="146">
        <f t="shared" si="6"/>
        <v>2325</v>
      </c>
      <c r="G11" s="168">
        <v>180</v>
      </c>
      <c r="H11" s="103">
        <f t="shared" si="6"/>
        <v>2700</v>
      </c>
      <c r="I11" s="169">
        <v>246</v>
      </c>
      <c r="J11" s="103">
        <f t="shared" si="0"/>
        <v>3690</v>
      </c>
      <c r="K11" s="169">
        <v>254</v>
      </c>
      <c r="L11" s="103">
        <f t="shared" si="1"/>
        <v>3810</v>
      </c>
      <c r="M11" s="169">
        <v>250</v>
      </c>
      <c r="N11" s="103">
        <f t="shared" si="2"/>
        <v>3750</v>
      </c>
      <c r="O11" s="169">
        <v>175</v>
      </c>
      <c r="P11" s="103">
        <f t="shared" si="3"/>
        <v>2625</v>
      </c>
      <c r="Q11" s="169">
        <v>420</v>
      </c>
      <c r="R11" s="103">
        <f t="shared" si="4"/>
        <v>6300</v>
      </c>
      <c r="S11" s="169">
        <v>250</v>
      </c>
      <c r="T11" s="103">
        <f t="shared" si="5"/>
        <v>3750</v>
      </c>
    </row>
    <row r="12" spans="1:20" s="230" customFormat="1" ht="24" customHeight="1" x14ac:dyDescent="0.2">
      <c r="A12" s="145">
        <f t="shared" si="7"/>
        <v>7</v>
      </c>
      <c r="B12" s="295" t="str">
        <f>IF(ISBLANK('Item List'!B10),"",'Item List'!B10)</f>
        <v>Expansion Joint Blockout</v>
      </c>
      <c r="C12" s="295" t="str">
        <f>IF(ISBLANK('Item List'!C10),"",'Item List'!C10)</f>
        <v>L.F.</v>
      </c>
      <c r="D12" s="296">
        <f>IF(ISBLANK('Item List'!D10),0,'Item List'!D10)</f>
        <v>61</v>
      </c>
      <c r="E12" s="146">
        <f>IF(ISBLANK('Item List'!E10),0,'Item List'!E10)</f>
        <v>123</v>
      </c>
      <c r="F12" s="146">
        <f t="shared" si="6"/>
        <v>7503</v>
      </c>
      <c r="G12" s="168">
        <v>130</v>
      </c>
      <c r="H12" s="103">
        <f t="shared" si="6"/>
        <v>7930</v>
      </c>
      <c r="I12" s="169">
        <v>147</v>
      </c>
      <c r="J12" s="103">
        <f t="shared" si="0"/>
        <v>8967</v>
      </c>
      <c r="K12" s="169">
        <v>144</v>
      </c>
      <c r="L12" s="103">
        <f t="shared" si="1"/>
        <v>8784</v>
      </c>
      <c r="M12" s="169">
        <v>165</v>
      </c>
      <c r="N12" s="103">
        <f t="shared" si="2"/>
        <v>10065</v>
      </c>
      <c r="O12" s="169">
        <v>195</v>
      </c>
      <c r="P12" s="103">
        <f t="shared" si="3"/>
        <v>11895</v>
      </c>
      <c r="Q12" s="169">
        <v>130</v>
      </c>
      <c r="R12" s="103">
        <f t="shared" si="4"/>
        <v>7930</v>
      </c>
      <c r="S12" s="169">
        <v>100</v>
      </c>
      <c r="T12" s="103">
        <f t="shared" si="5"/>
        <v>6100</v>
      </c>
    </row>
    <row r="13" spans="1:20" s="230" customFormat="1" ht="24" customHeight="1" x14ac:dyDescent="0.2">
      <c r="A13" s="145">
        <f t="shared" si="7"/>
        <v>8</v>
      </c>
      <c r="B13" s="295" t="str">
        <f>IF(ISBLANK('Item List'!B11),"",'Item List'!B11)</f>
        <v>Expansion Joint - Elastomeric</v>
      </c>
      <c r="C13" s="295" t="str">
        <f>IF(ISBLANK('Item List'!C11),"",'Item List'!C11)</f>
        <v>L.F.</v>
      </c>
      <c r="D13" s="296">
        <f>IF(ISBLANK('Item List'!D11),0,'Item List'!D11)</f>
        <v>61</v>
      </c>
      <c r="E13" s="146">
        <f>IF(ISBLANK('Item List'!E11),0,'Item List'!E11)</f>
        <v>155</v>
      </c>
      <c r="F13" s="146">
        <f t="shared" si="6"/>
        <v>9455</v>
      </c>
      <c r="G13" s="168">
        <v>130</v>
      </c>
      <c r="H13" s="103">
        <f t="shared" si="6"/>
        <v>7930</v>
      </c>
      <c r="I13" s="169">
        <v>120</v>
      </c>
      <c r="J13" s="103">
        <f t="shared" si="0"/>
        <v>7320</v>
      </c>
      <c r="K13" s="169">
        <v>236</v>
      </c>
      <c r="L13" s="103">
        <f t="shared" si="1"/>
        <v>14396</v>
      </c>
      <c r="M13" s="169">
        <v>110</v>
      </c>
      <c r="N13" s="103">
        <f t="shared" si="2"/>
        <v>6710</v>
      </c>
      <c r="O13" s="169">
        <v>55</v>
      </c>
      <c r="P13" s="103">
        <f t="shared" si="3"/>
        <v>3355</v>
      </c>
      <c r="Q13" s="169">
        <v>140</v>
      </c>
      <c r="R13" s="103">
        <f t="shared" si="4"/>
        <v>8540</v>
      </c>
      <c r="S13" s="169">
        <v>165</v>
      </c>
      <c r="T13" s="103">
        <f t="shared" si="5"/>
        <v>10065</v>
      </c>
    </row>
    <row r="14" spans="1:20" s="230" customFormat="1" ht="24" customHeight="1" x14ac:dyDescent="0.2">
      <c r="A14" s="145">
        <f t="shared" si="7"/>
        <v>9</v>
      </c>
      <c r="B14" s="295" t="str">
        <f>IF(ISBLANK('Item List'!B12),"",'Item List'!B12)</f>
        <v>Seal Random Floor Cracks</v>
      </c>
      <c r="C14" s="295" t="str">
        <f>IF(ISBLANK('Item List'!C12),"",'Item List'!C12)</f>
        <v>L.F.</v>
      </c>
      <c r="D14" s="296">
        <f>IF(ISBLANK('Item List'!D12),0,'Item List'!D12)</f>
        <v>55</v>
      </c>
      <c r="E14" s="146">
        <f>IF(ISBLANK('Item List'!E12),0,'Item List'!E12)</f>
        <v>13</v>
      </c>
      <c r="F14" s="146">
        <f t="shared" si="6"/>
        <v>715</v>
      </c>
      <c r="G14" s="168">
        <v>7</v>
      </c>
      <c r="H14" s="103">
        <f t="shared" si="6"/>
        <v>385</v>
      </c>
      <c r="I14" s="169">
        <v>13</v>
      </c>
      <c r="J14" s="103">
        <f t="shared" si="0"/>
        <v>715</v>
      </c>
      <c r="K14" s="169">
        <v>11</v>
      </c>
      <c r="L14" s="103">
        <f t="shared" si="1"/>
        <v>605</v>
      </c>
      <c r="M14" s="169">
        <v>27</v>
      </c>
      <c r="N14" s="103">
        <f t="shared" si="2"/>
        <v>1485</v>
      </c>
      <c r="O14" s="169">
        <v>17</v>
      </c>
      <c r="P14" s="103">
        <f t="shared" si="3"/>
        <v>935</v>
      </c>
      <c r="Q14" s="169">
        <v>25</v>
      </c>
      <c r="R14" s="103">
        <f t="shared" si="4"/>
        <v>1375</v>
      </c>
      <c r="S14" s="169">
        <v>15</v>
      </c>
      <c r="T14" s="103">
        <f t="shared" si="5"/>
        <v>825</v>
      </c>
    </row>
    <row r="15" spans="1:20" s="230" customFormat="1" ht="24" customHeight="1" x14ac:dyDescent="0.2">
      <c r="A15" s="145">
        <f t="shared" si="7"/>
        <v>10</v>
      </c>
      <c r="B15" s="295" t="str">
        <f>IF(ISBLANK('Item List'!B13),"",'Item List'!B13)</f>
        <v>Construction Joint Sealant</v>
      </c>
      <c r="C15" s="295" t="str">
        <f>IF(ISBLANK('Item List'!C13),"",'Item List'!C13)</f>
        <v>L.F.</v>
      </c>
      <c r="D15" s="296">
        <f>IF(ISBLANK('Item List'!D13),0,'Item List'!D13)</f>
        <v>2500</v>
      </c>
      <c r="E15" s="146">
        <f>IF(ISBLANK('Item List'!E13),0,'Item List'!E13)</f>
        <v>13</v>
      </c>
      <c r="F15" s="146">
        <f t="shared" si="6"/>
        <v>32500</v>
      </c>
      <c r="G15" s="168">
        <v>7</v>
      </c>
      <c r="H15" s="103">
        <f t="shared" si="6"/>
        <v>17500</v>
      </c>
      <c r="I15" s="169">
        <v>9</v>
      </c>
      <c r="J15" s="103">
        <f t="shared" si="0"/>
        <v>22500</v>
      </c>
      <c r="K15" s="169">
        <v>11</v>
      </c>
      <c r="L15" s="103">
        <f t="shared" si="1"/>
        <v>27500</v>
      </c>
      <c r="M15" s="169">
        <v>13</v>
      </c>
      <c r="N15" s="103">
        <f t="shared" si="2"/>
        <v>32500</v>
      </c>
      <c r="O15" s="169">
        <v>7.25</v>
      </c>
      <c r="P15" s="103">
        <f t="shared" si="3"/>
        <v>18125</v>
      </c>
      <c r="Q15" s="169">
        <v>16</v>
      </c>
      <c r="R15" s="103">
        <f t="shared" si="4"/>
        <v>40000</v>
      </c>
      <c r="S15" s="169">
        <v>15</v>
      </c>
      <c r="T15" s="103">
        <f t="shared" si="5"/>
        <v>37500</v>
      </c>
    </row>
    <row r="16" spans="1:20" ht="24" customHeight="1" x14ac:dyDescent="0.2">
      <c r="A16" s="145">
        <f t="shared" si="7"/>
        <v>11</v>
      </c>
      <c r="B16" s="295" t="str">
        <f>IF(ISBLANK('Item List'!B14),"",'Item List'!B14)</f>
        <v>Vertical Joint Sealant</v>
      </c>
      <c r="C16" s="295" t="str">
        <f>IF(ISBLANK('Item List'!C14),"",'Item List'!C14)</f>
        <v>L.F.</v>
      </c>
      <c r="D16" s="296">
        <f>IF(ISBLANK('Item List'!D14),0,'Item List'!D14)</f>
        <v>550</v>
      </c>
      <c r="E16" s="146">
        <f>IF(ISBLANK('Item List'!E14),0,'Item List'!E14)</f>
        <v>13</v>
      </c>
      <c r="F16" s="146">
        <f t="shared" si="6"/>
        <v>7150</v>
      </c>
      <c r="G16" s="168">
        <v>8</v>
      </c>
      <c r="H16" s="103">
        <f t="shared" si="6"/>
        <v>4400</v>
      </c>
      <c r="I16" s="170">
        <v>14.5</v>
      </c>
      <c r="J16" s="103">
        <f t="shared" si="0"/>
        <v>7975</v>
      </c>
      <c r="K16" s="170">
        <v>24</v>
      </c>
      <c r="L16" s="103">
        <f t="shared" si="1"/>
        <v>13200</v>
      </c>
      <c r="M16" s="170">
        <v>17</v>
      </c>
      <c r="N16" s="103">
        <f t="shared" si="2"/>
        <v>9350</v>
      </c>
      <c r="O16" s="170">
        <v>19.3</v>
      </c>
      <c r="P16" s="103">
        <f t="shared" si="3"/>
        <v>10615</v>
      </c>
      <c r="Q16" s="170">
        <v>19</v>
      </c>
      <c r="R16" s="103">
        <f t="shared" si="4"/>
        <v>10450</v>
      </c>
      <c r="S16" s="170">
        <v>18</v>
      </c>
      <c r="T16" s="103">
        <f t="shared" si="5"/>
        <v>9900</v>
      </c>
    </row>
    <row r="17" spans="1:20" ht="24" customHeight="1" x14ac:dyDescent="0.2">
      <c r="A17" s="145">
        <f t="shared" si="7"/>
        <v>12</v>
      </c>
      <c r="B17" s="295" t="str">
        <f>IF(ISBLANK('Item List'!B15),"",'Item List'!B15)</f>
        <v>Vertical Joint Sealant – Façade</v>
      </c>
      <c r="C17" s="295" t="str">
        <f>IF(ISBLANK('Item List'!C15),"",'Item List'!C15)</f>
        <v>L.F.</v>
      </c>
      <c r="D17" s="296">
        <f>IF(ISBLANK('Item List'!D15),0,'Item List'!D15)</f>
        <v>3000</v>
      </c>
      <c r="E17" s="146">
        <f>IF(ISBLANK('Item List'!E15),0,'Item List'!E15)</f>
        <v>20</v>
      </c>
      <c r="F17" s="146">
        <f t="shared" si="6"/>
        <v>60000</v>
      </c>
      <c r="G17" s="168">
        <v>15</v>
      </c>
      <c r="H17" s="103">
        <f t="shared" si="6"/>
        <v>45000</v>
      </c>
      <c r="I17" s="170">
        <v>20.75</v>
      </c>
      <c r="J17" s="103">
        <f t="shared" si="0"/>
        <v>62250</v>
      </c>
      <c r="K17" s="351">
        <v>30</v>
      </c>
      <c r="L17" s="352">
        <f t="shared" si="1"/>
        <v>90000</v>
      </c>
      <c r="M17" s="170">
        <v>25</v>
      </c>
      <c r="N17" s="103">
        <f t="shared" si="2"/>
        <v>75000</v>
      </c>
      <c r="O17" s="170">
        <v>19.5</v>
      </c>
      <c r="P17" s="103">
        <f t="shared" si="3"/>
        <v>58500</v>
      </c>
      <c r="Q17" s="170">
        <v>25</v>
      </c>
      <c r="R17" s="103">
        <f t="shared" si="4"/>
        <v>75000</v>
      </c>
      <c r="S17" s="170">
        <v>22</v>
      </c>
      <c r="T17" s="103">
        <f t="shared" si="5"/>
        <v>66000</v>
      </c>
    </row>
    <row r="18" spans="1:20" ht="24" customHeight="1" x14ac:dyDescent="0.2">
      <c r="A18" s="145">
        <f t="shared" si="7"/>
        <v>13</v>
      </c>
      <c r="B18" s="295" t="str">
        <f>IF(ISBLANK('Item List'!B16),"",'Item List'!B16)</f>
        <v>Horizontal Joint Sealant – Façade</v>
      </c>
      <c r="C18" s="295" t="str">
        <f>IF(ISBLANK('Item List'!C16),"",'Item List'!C16)</f>
        <v>L.F.</v>
      </c>
      <c r="D18" s="296">
        <f>IF(ISBLANK('Item List'!D16),0,'Item List'!D16)</f>
        <v>150</v>
      </c>
      <c r="E18" s="146">
        <f>IF(ISBLANK('Item List'!E16),0,'Item List'!E16)</f>
        <v>20</v>
      </c>
      <c r="F18" s="146">
        <f t="shared" si="6"/>
        <v>3000</v>
      </c>
      <c r="G18" s="168">
        <v>15</v>
      </c>
      <c r="H18" s="103">
        <f t="shared" si="6"/>
        <v>2250</v>
      </c>
      <c r="I18" s="170">
        <v>21</v>
      </c>
      <c r="J18" s="103">
        <f t="shared" si="0"/>
        <v>3150</v>
      </c>
      <c r="K18" s="170">
        <v>31</v>
      </c>
      <c r="L18" s="103">
        <f t="shared" si="1"/>
        <v>4650</v>
      </c>
      <c r="M18" s="170">
        <v>25</v>
      </c>
      <c r="N18" s="103">
        <f t="shared" si="2"/>
        <v>3750</v>
      </c>
      <c r="O18" s="170">
        <v>27</v>
      </c>
      <c r="P18" s="103">
        <f t="shared" si="3"/>
        <v>4050</v>
      </c>
      <c r="Q18" s="170">
        <v>25</v>
      </c>
      <c r="R18" s="103">
        <f t="shared" si="4"/>
        <v>3750</v>
      </c>
      <c r="S18" s="170">
        <v>22</v>
      </c>
      <c r="T18" s="103">
        <f t="shared" si="5"/>
        <v>3300</v>
      </c>
    </row>
    <row r="19" spans="1:20" ht="24" customHeight="1" x14ac:dyDescent="0.2">
      <c r="A19" s="145">
        <f t="shared" si="7"/>
        <v>14</v>
      </c>
      <c r="B19" s="295" t="str">
        <f>IF(ISBLANK('Item List'!B17),"",'Item List'!B17)</f>
        <v>Cove Sealant</v>
      </c>
      <c r="C19" s="295" t="str">
        <f>IF(ISBLANK('Item List'!C17),"",'Item List'!C17)</f>
        <v>L.F.</v>
      </c>
      <c r="D19" s="296">
        <f>IF(ISBLANK('Item List'!D17),0,'Item List'!D17)</f>
        <v>1650</v>
      </c>
      <c r="E19" s="146">
        <f>IF(ISBLANK('Item List'!E17),0,'Item List'!E17)</f>
        <v>13</v>
      </c>
      <c r="F19" s="146">
        <f t="shared" si="6"/>
        <v>21450</v>
      </c>
      <c r="G19" s="168">
        <v>10</v>
      </c>
      <c r="H19" s="103">
        <f t="shared" si="6"/>
        <v>16500</v>
      </c>
      <c r="I19" s="170">
        <v>8.26</v>
      </c>
      <c r="J19" s="103">
        <f t="shared" si="0"/>
        <v>13629</v>
      </c>
      <c r="K19" s="170">
        <v>13</v>
      </c>
      <c r="L19" s="103">
        <f t="shared" si="1"/>
        <v>21450</v>
      </c>
      <c r="M19" s="170">
        <v>13</v>
      </c>
      <c r="N19" s="103">
        <f t="shared" si="2"/>
        <v>21450</v>
      </c>
      <c r="O19" s="170">
        <v>18</v>
      </c>
      <c r="P19" s="103">
        <f t="shared" si="3"/>
        <v>29700</v>
      </c>
      <c r="Q19" s="170">
        <v>11</v>
      </c>
      <c r="R19" s="103">
        <f t="shared" si="4"/>
        <v>18150</v>
      </c>
      <c r="S19" s="170">
        <v>12</v>
      </c>
      <c r="T19" s="103">
        <f t="shared" si="5"/>
        <v>19800</v>
      </c>
    </row>
    <row r="20" spans="1:20" ht="24" customHeight="1" x14ac:dyDescent="0.2">
      <c r="A20" s="145">
        <f t="shared" si="7"/>
        <v>15</v>
      </c>
      <c r="B20" s="295" t="str">
        <f>IF(ISBLANK('Item List'!B18),"",'Item List'!B18)</f>
        <v>Horizontal Sealant</v>
      </c>
      <c r="C20" s="295" t="str">
        <f>IF(ISBLANK('Item List'!C18),"",'Item List'!C18)</f>
        <v>L.F.</v>
      </c>
      <c r="D20" s="296">
        <f>IF(ISBLANK('Item List'!D18),0,'Item List'!D18)</f>
        <v>125</v>
      </c>
      <c r="E20" s="146">
        <f>IF(ISBLANK('Item List'!E18),0,'Item List'!E18)</f>
        <v>13</v>
      </c>
      <c r="F20" s="146">
        <f t="shared" si="6"/>
        <v>1625</v>
      </c>
      <c r="G20" s="168">
        <v>10</v>
      </c>
      <c r="H20" s="103">
        <f t="shared" si="6"/>
        <v>1250</v>
      </c>
      <c r="I20" s="170">
        <v>16</v>
      </c>
      <c r="J20" s="103">
        <f t="shared" si="0"/>
        <v>2000</v>
      </c>
      <c r="K20" s="170">
        <v>24</v>
      </c>
      <c r="L20" s="103">
        <f t="shared" si="1"/>
        <v>3000</v>
      </c>
      <c r="M20" s="170">
        <v>17</v>
      </c>
      <c r="N20" s="103">
        <f t="shared" si="2"/>
        <v>2125</v>
      </c>
      <c r="O20" s="170">
        <v>28</v>
      </c>
      <c r="P20" s="103">
        <f t="shared" si="3"/>
        <v>3500</v>
      </c>
      <c r="Q20" s="170">
        <v>11</v>
      </c>
      <c r="R20" s="103">
        <f t="shared" si="4"/>
        <v>1375</v>
      </c>
      <c r="S20" s="170">
        <v>12</v>
      </c>
      <c r="T20" s="103">
        <f t="shared" si="5"/>
        <v>1500</v>
      </c>
    </row>
    <row r="21" spans="1:20" ht="24" customHeight="1" x14ac:dyDescent="0.2">
      <c r="A21" s="145">
        <f t="shared" si="7"/>
        <v>16</v>
      </c>
      <c r="B21" s="295" t="str">
        <f>IF(ISBLANK('Item List'!B19),"",'Item List'!B19)</f>
        <v>Concrete Sealer</v>
      </c>
      <c r="C21" s="295" t="str">
        <f>IF(ISBLANK('Item List'!C19),"",'Item List'!C19)</f>
        <v>S.F.</v>
      </c>
      <c r="D21" s="296">
        <f>IF(ISBLANK('Item List'!D19),0,'Item List'!D19)</f>
        <v>195000</v>
      </c>
      <c r="E21" s="146">
        <f>IF(ISBLANK('Item List'!E19),0,'Item List'!E19)</f>
        <v>0.6</v>
      </c>
      <c r="F21" s="146">
        <f t="shared" si="6"/>
        <v>117000</v>
      </c>
      <c r="G21" s="168">
        <v>0.38</v>
      </c>
      <c r="H21" s="103">
        <f t="shared" si="6"/>
        <v>74100</v>
      </c>
      <c r="I21" s="170">
        <v>0.44</v>
      </c>
      <c r="J21" s="103">
        <f t="shared" si="0"/>
        <v>85800</v>
      </c>
      <c r="K21" s="170">
        <v>0.7</v>
      </c>
      <c r="L21" s="103">
        <f t="shared" si="1"/>
        <v>136500</v>
      </c>
      <c r="M21" s="170">
        <v>0.55000000000000004</v>
      </c>
      <c r="N21" s="103">
        <f t="shared" si="2"/>
        <v>107250.00000000001</v>
      </c>
      <c r="O21" s="170">
        <v>1.45</v>
      </c>
      <c r="P21" s="103">
        <f t="shared" si="3"/>
        <v>282750</v>
      </c>
      <c r="Q21" s="170">
        <v>1.05</v>
      </c>
      <c r="R21" s="103">
        <f t="shared" si="4"/>
        <v>204750</v>
      </c>
      <c r="S21" s="170">
        <v>0.55000000000000004</v>
      </c>
      <c r="T21" s="103">
        <f t="shared" si="5"/>
        <v>107250.00000000001</v>
      </c>
    </row>
    <row r="22" spans="1:20" ht="24" customHeight="1" x14ac:dyDescent="0.2">
      <c r="A22" s="145">
        <f t="shared" si="7"/>
        <v>17</v>
      </c>
      <c r="B22" s="295" t="str">
        <f>IF(ISBLANK('Item List'!B20),"",'Item List'!B20)</f>
        <v>Traffic Topping</v>
      </c>
      <c r="C22" s="295" t="str">
        <f>IF(ISBLANK('Item List'!C20),"",'Item List'!C20)</f>
        <v>S.F.</v>
      </c>
      <c r="D22" s="296">
        <f>IF(ISBLANK('Item List'!D20),0,'Item List'!D20)</f>
        <v>21000</v>
      </c>
      <c r="E22" s="146">
        <f>IF(ISBLANK('Item List'!E20),0,'Item List'!E20)</f>
        <v>5.5</v>
      </c>
      <c r="F22" s="146">
        <f t="shared" si="6"/>
        <v>115500</v>
      </c>
      <c r="G22" s="168">
        <v>4.95</v>
      </c>
      <c r="H22" s="103">
        <f t="shared" si="6"/>
        <v>103950</v>
      </c>
      <c r="I22" s="170">
        <v>4.05</v>
      </c>
      <c r="J22" s="103">
        <f t="shared" si="0"/>
        <v>85050</v>
      </c>
      <c r="K22" s="170">
        <v>7</v>
      </c>
      <c r="L22" s="103">
        <f t="shared" si="1"/>
        <v>147000</v>
      </c>
      <c r="M22" s="170">
        <v>6.5</v>
      </c>
      <c r="N22" s="103">
        <f t="shared" si="2"/>
        <v>136500</v>
      </c>
      <c r="O22" s="170">
        <v>7</v>
      </c>
      <c r="P22" s="103">
        <f t="shared" si="3"/>
        <v>147000</v>
      </c>
      <c r="Q22" s="170">
        <v>7.5</v>
      </c>
      <c r="R22" s="103">
        <f t="shared" si="4"/>
        <v>157500</v>
      </c>
      <c r="S22" s="170">
        <v>22</v>
      </c>
      <c r="T22" s="103">
        <f t="shared" si="5"/>
        <v>462000</v>
      </c>
    </row>
    <row r="23" spans="1:20" ht="24" customHeight="1" x14ac:dyDescent="0.2">
      <c r="A23" s="145">
        <f t="shared" si="7"/>
        <v>18</v>
      </c>
      <c r="B23" s="295" t="str">
        <f>IF(ISBLANK('Item List'!B21),"",'Item List'!B21)</f>
        <v>Replace PT Tendon Grout Pocket</v>
      </c>
      <c r="C23" s="295" t="str">
        <f>IF(ISBLANK('Item List'!C21),"",'Item List'!C21)</f>
        <v>EA.</v>
      </c>
      <c r="D23" s="296">
        <f>IF(ISBLANK('Item List'!D21),0,'Item List'!D21)</f>
        <v>1</v>
      </c>
      <c r="E23" s="146">
        <f>IF(ISBLANK('Item List'!E21),0,'Item List'!E21)</f>
        <v>575</v>
      </c>
      <c r="F23" s="146">
        <f t="shared" si="6"/>
        <v>575</v>
      </c>
      <c r="G23" s="168">
        <v>250</v>
      </c>
      <c r="H23" s="103">
        <f t="shared" si="6"/>
        <v>250</v>
      </c>
      <c r="I23" s="170">
        <v>300</v>
      </c>
      <c r="J23" s="103">
        <f t="shared" si="0"/>
        <v>300</v>
      </c>
      <c r="K23" s="170">
        <v>538</v>
      </c>
      <c r="L23" s="103">
        <f t="shared" si="1"/>
        <v>538</v>
      </c>
      <c r="M23" s="170">
        <v>500</v>
      </c>
      <c r="N23" s="103">
        <f t="shared" si="2"/>
        <v>500</v>
      </c>
      <c r="O23" s="170">
        <v>800</v>
      </c>
      <c r="P23" s="103">
        <f t="shared" si="3"/>
        <v>800</v>
      </c>
      <c r="Q23" s="170">
        <v>550</v>
      </c>
      <c r="R23" s="103">
        <f t="shared" si="4"/>
        <v>550</v>
      </c>
      <c r="S23" s="170">
        <v>275</v>
      </c>
      <c r="T23" s="103">
        <f t="shared" si="5"/>
        <v>275</v>
      </c>
    </row>
    <row r="24" spans="1:20" ht="24" customHeight="1" x14ac:dyDescent="0.2">
      <c r="A24" s="145">
        <f t="shared" si="7"/>
        <v>19</v>
      </c>
      <c r="B24" s="295" t="str">
        <f>IF(ISBLANK('Item List'!B22),"",'Item List'!B22)</f>
        <v>Replace Broken Drainpipe – 4”</v>
      </c>
      <c r="C24" s="295" t="str">
        <f>IF(ISBLANK('Item List'!C22),"",'Item List'!C22)</f>
        <v>L.F.</v>
      </c>
      <c r="D24" s="296">
        <f>IF(ISBLANK('Item List'!D22),0,'Item List'!D22)</f>
        <v>35</v>
      </c>
      <c r="E24" s="146">
        <f>IF(ISBLANK('Item List'!E22),0,'Item List'!E22)</f>
        <v>345</v>
      </c>
      <c r="F24" s="146">
        <f t="shared" si="6"/>
        <v>12075</v>
      </c>
      <c r="G24" s="168">
        <v>165</v>
      </c>
      <c r="H24" s="103">
        <f t="shared" si="6"/>
        <v>5775</v>
      </c>
      <c r="I24" s="170">
        <v>190</v>
      </c>
      <c r="J24" s="103">
        <f t="shared" si="0"/>
        <v>6650</v>
      </c>
      <c r="K24" s="170">
        <v>191</v>
      </c>
      <c r="L24" s="103">
        <f t="shared" si="1"/>
        <v>6685</v>
      </c>
      <c r="M24" s="170">
        <v>195</v>
      </c>
      <c r="N24" s="103">
        <f t="shared" si="2"/>
        <v>6825</v>
      </c>
      <c r="O24" s="170">
        <v>115</v>
      </c>
      <c r="P24" s="103">
        <f t="shared" si="3"/>
        <v>4025</v>
      </c>
      <c r="Q24" s="170">
        <v>200</v>
      </c>
      <c r="R24" s="103">
        <f t="shared" si="4"/>
        <v>7000</v>
      </c>
      <c r="S24" s="170">
        <v>100</v>
      </c>
      <c r="T24" s="103">
        <f t="shared" si="5"/>
        <v>3500</v>
      </c>
    </row>
    <row r="25" spans="1:20" ht="24" customHeight="1" x14ac:dyDescent="0.2">
      <c r="A25" s="145">
        <f t="shared" si="7"/>
        <v>20</v>
      </c>
      <c r="B25" s="295" t="str">
        <f>IF(ISBLANK('Item List'!B23),"",'Item List'!B23)</f>
        <v>Replace Sediment Bucket</v>
      </c>
      <c r="C25" s="295" t="str">
        <f>IF(ISBLANK('Item List'!C23),"",'Item List'!C23)</f>
        <v>EA.</v>
      </c>
      <c r="D25" s="296">
        <f>IF(ISBLANK('Item List'!D23),0,'Item List'!D23)</f>
        <v>5</v>
      </c>
      <c r="E25" s="146">
        <f>IF(ISBLANK('Item List'!E23),0,'Item List'!E23)</f>
        <v>575</v>
      </c>
      <c r="F25" s="146">
        <f t="shared" si="6"/>
        <v>2875</v>
      </c>
      <c r="G25" s="168">
        <v>450</v>
      </c>
      <c r="H25" s="103">
        <f t="shared" si="6"/>
        <v>2250</v>
      </c>
      <c r="I25" s="170">
        <v>445</v>
      </c>
      <c r="J25" s="103">
        <f t="shared" si="0"/>
        <v>2225</v>
      </c>
      <c r="K25" s="170">
        <v>239</v>
      </c>
      <c r="L25" s="103">
        <f t="shared" si="1"/>
        <v>1195</v>
      </c>
      <c r="M25" s="170">
        <v>360</v>
      </c>
      <c r="N25" s="103">
        <f t="shared" si="2"/>
        <v>1800</v>
      </c>
      <c r="O25" s="170">
        <v>250</v>
      </c>
      <c r="P25" s="103">
        <f t="shared" si="3"/>
        <v>1250</v>
      </c>
      <c r="Q25" s="170">
        <v>450</v>
      </c>
      <c r="R25" s="103">
        <f t="shared" si="4"/>
        <v>2250</v>
      </c>
      <c r="S25" s="170">
        <v>300</v>
      </c>
      <c r="T25" s="103">
        <f t="shared" si="5"/>
        <v>1500</v>
      </c>
    </row>
    <row r="26" spans="1:20" ht="24" customHeight="1" x14ac:dyDescent="0.2">
      <c r="A26" s="145">
        <f t="shared" si="7"/>
        <v>21</v>
      </c>
      <c r="B26" s="295" t="str">
        <f>IF(ISBLANK('Item List'!B24),"",'Item List'!B24)</f>
        <v>Replace Drain Grate</v>
      </c>
      <c r="C26" s="295" t="str">
        <f>IF(ISBLANK('Item List'!C24),"",'Item List'!C24)</f>
        <v>EA.</v>
      </c>
      <c r="D26" s="296">
        <f>IF(ISBLANK('Item List'!D24),0,'Item List'!D24)</f>
        <v>5</v>
      </c>
      <c r="E26" s="146">
        <f>IF(ISBLANK('Item List'!E24),0,'Item List'!E24)</f>
        <v>575</v>
      </c>
      <c r="F26" s="146">
        <f t="shared" si="6"/>
        <v>2875</v>
      </c>
      <c r="G26" s="168">
        <v>500</v>
      </c>
      <c r="H26" s="103">
        <f t="shared" si="6"/>
        <v>2500</v>
      </c>
      <c r="I26" s="170">
        <v>580</v>
      </c>
      <c r="J26" s="103">
        <f t="shared" si="0"/>
        <v>2900</v>
      </c>
      <c r="K26" s="170">
        <v>184</v>
      </c>
      <c r="L26" s="103">
        <f t="shared" si="1"/>
        <v>920</v>
      </c>
      <c r="M26" s="170">
        <v>360</v>
      </c>
      <c r="N26" s="103">
        <f t="shared" si="2"/>
        <v>1800</v>
      </c>
      <c r="O26" s="170">
        <v>450</v>
      </c>
      <c r="P26" s="103">
        <f t="shared" si="3"/>
        <v>2250</v>
      </c>
      <c r="Q26" s="170">
        <v>450</v>
      </c>
      <c r="R26" s="103">
        <f t="shared" si="4"/>
        <v>2250</v>
      </c>
      <c r="S26" s="170">
        <v>300</v>
      </c>
      <c r="T26" s="103">
        <f t="shared" si="5"/>
        <v>1500</v>
      </c>
    </row>
    <row r="27" spans="1:20" ht="24" customHeight="1" x14ac:dyDescent="0.2">
      <c r="A27" s="145">
        <f t="shared" si="7"/>
        <v>22</v>
      </c>
      <c r="B27" s="295" t="str">
        <f>IF(ISBLANK('Item List'!B25),"",'Item List'!B25)</f>
        <v>Tuckpointing</v>
      </c>
      <c r="C27" s="295" t="str">
        <f>IF(ISBLANK('Item List'!C25),"",'Item List'!C25)</f>
        <v>L.F.</v>
      </c>
      <c r="D27" s="296">
        <f>IF(ISBLANK('Item List'!D25),0,'Item List'!D25)</f>
        <v>50</v>
      </c>
      <c r="E27" s="146">
        <f>IF(ISBLANK('Item List'!E25),0,'Item List'!E25)</f>
        <v>46</v>
      </c>
      <c r="F27" s="146">
        <f t="shared" si="6"/>
        <v>2300</v>
      </c>
      <c r="G27" s="168">
        <v>25</v>
      </c>
      <c r="H27" s="103">
        <f t="shared" si="6"/>
        <v>1250</v>
      </c>
      <c r="I27" s="170">
        <v>17.5</v>
      </c>
      <c r="J27" s="103">
        <f t="shared" si="0"/>
        <v>875</v>
      </c>
      <c r="K27" s="170">
        <v>33</v>
      </c>
      <c r="L27" s="103">
        <f t="shared" si="1"/>
        <v>1650</v>
      </c>
      <c r="M27" s="170">
        <v>50</v>
      </c>
      <c r="N27" s="103">
        <f t="shared" si="2"/>
        <v>2500</v>
      </c>
      <c r="O27" s="170">
        <v>45</v>
      </c>
      <c r="P27" s="103">
        <f t="shared" si="3"/>
        <v>2250</v>
      </c>
      <c r="Q27" s="170">
        <v>20</v>
      </c>
      <c r="R27" s="103">
        <f t="shared" si="4"/>
        <v>1000</v>
      </c>
      <c r="S27" s="170">
        <v>20</v>
      </c>
      <c r="T27" s="103">
        <f t="shared" si="5"/>
        <v>1000</v>
      </c>
    </row>
    <row r="28" spans="1:20" ht="24" customHeight="1" x14ac:dyDescent="0.2">
      <c r="A28" s="145">
        <f t="shared" si="7"/>
        <v>23</v>
      </c>
      <c r="B28" s="295" t="str">
        <f>IF(ISBLANK('Item List'!B26),"",'Item List'!B26)</f>
        <v>Barrier Cable Replacement</v>
      </c>
      <c r="C28" s="295" t="str">
        <f>IF(ISBLANK('Item List'!C26),"",'Item List'!C26)</f>
        <v>L.F.</v>
      </c>
      <c r="D28" s="296">
        <f>IF(ISBLANK('Item List'!D26),0,'Item List'!D26)</f>
        <v>150</v>
      </c>
      <c r="E28" s="146">
        <f>IF(ISBLANK('Item List'!E26),0,'Item List'!E26)</f>
        <v>20</v>
      </c>
      <c r="F28" s="146">
        <f t="shared" si="6"/>
        <v>3000</v>
      </c>
      <c r="G28" s="168">
        <v>40</v>
      </c>
      <c r="H28" s="103">
        <f t="shared" si="6"/>
        <v>6000</v>
      </c>
      <c r="I28" s="170">
        <v>11</v>
      </c>
      <c r="J28" s="103">
        <f t="shared" si="0"/>
        <v>1650</v>
      </c>
      <c r="K28" s="170">
        <v>38</v>
      </c>
      <c r="L28" s="103">
        <f t="shared" si="1"/>
        <v>5700</v>
      </c>
      <c r="M28" s="170">
        <v>35</v>
      </c>
      <c r="N28" s="103">
        <f t="shared" si="2"/>
        <v>5250</v>
      </c>
      <c r="O28" s="170">
        <v>28</v>
      </c>
      <c r="P28" s="103">
        <f t="shared" si="3"/>
        <v>4200</v>
      </c>
      <c r="Q28" s="170">
        <v>35</v>
      </c>
      <c r="R28" s="103">
        <f t="shared" si="4"/>
        <v>5250</v>
      </c>
      <c r="S28" s="170">
        <v>20</v>
      </c>
      <c r="T28" s="103">
        <f t="shared" si="5"/>
        <v>3000</v>
      </c>
    </row>
    <row r="29" spans="1:20" ht="24" customHeight="1" thickBot="1" x14ac:dyDescent="0.25">
      <c r="A29" s="145">
        <f t="shared" si="7"/>
        <v>24</v>
      </c>
      <c r="B29" s="295" t="str">
        <f>IF(ISBLANK('Item List'!B27),"",'Item List'!B27)</f>
        <v>New Pedestrian Fencing</v>
      </c>
      <c r="C29" s="295" t="str">
        <f>IF(ISBLANK('Item List'!C27),"",'Item List'!C27)</f>
        <v>L.F.</v>
      </c>
      <c r="D29" s="296">
        <f>IF(ISBLANK('Item List'!D27),0,'Item List'!D27)</f>
        <v>1000</v>
      </c>
      <c r="E29" s="146">
        <f>IF(ISBLANK('Item List'!E27),0,'Item List'!E27)</f>
        <v>18.5</v>
      </c>
      <c r="F29" s="146">
        <f t="shared" si="6"/>
        <v>18500</v>
      </c>
      <c r="G29" s="168">
        <v>24.5</v>
      </c>
      <c r="H29" s="103">
        <f t="shared" si="6"/>
        <v>24500</v>
      </c>
      <c r="I29" s="170">
        <v>27.5</v>
      </c>
      <c r="J29" s="103">
        <f t="shared" si="0"/>
        <v>27500</v>
      </c>
      <c r="K29" s="170">
        <v>45</v>
      </c>
      <c r="L29" s="103">
        <f t="shared" si="1"/>
        <v>45000</v>
      </c>
      <c r="M29" s="170">
        <v>18</v>
      </c>
      <c r="N29" s="103">
        <f t="shared" si="2"/>
        <v>18000</v>
      </c>
      <c r="O29" s="170">
        <v>23</v>
      </c>
      <c r="P29" s="103">
        <f t="shared" si="3"/>
        <v>23000</v>
      </c>
      <c r="Q29" s="170">
        <v>30</v>
      </c>
      <c r="R29" s="103">
        <f t="shared" si="4"/>
        <v>30000</v>
      </c>
      <c r="S29" s="170">
        <v>40</v>
      </c>
      <c r="T29" s="103">
        <f t="shared" si="5"/>
        <v>40000</v>
      </c>
    </row>
    <row r="30" spans="1:20" s="230" customFormat="1" ht="10.5" customHeight="1" x14ac:dyDescent="0.2">
      <c r="A30" s="147"/>
      <c r="B30" s="157" t="s">
        <v>90</v>
      </c>
      <c r="C30" s="148" t="str">
        <f>IF(NOT(ISNUMBER(A32)),"Total","Sub")</f>
        <v>Sub</v>
      </c>
      <c r="D30" s="297"/>
      <c r="E30" s="149" t="s">
        <v>8</v>
      </c>
      <c r="F30" s="150">
        <f>IF(SUM(F6:F29)=0,"",SUM(F6:F29))</f>
        <v>480663</v>
      </c>
      <c r="G30" s="110"/>
      <c r="H30" s="104">
        <f>IF(SUM(H6:H29)=0,"",SUM(H6:H29))</f>
        <v>366045</v>
      </c>
      <c r="I30" s="110"/>
      <c r="J30" s="104">
        <f>IF(SUM(J6:J29)=0,"",SUM(J6:J29))</f>
        <v>430217</v>
      </c>
      <c r="K30" s="110"/>
      <c r="L30" s="104">
        <f>IF(SUM(L6:L29)=0,"",SUM(L6:L29))</f>
        <v>626656</v>
      </c>
      <c r="M30" s="110"/>
      <c r="N30" s="104">
        <f>IF(SUM(N6:N29)=0,"",SUM(N6:N29))</f>
        <v>592536</v>
      </c>
      <c r="O30" s="110"/>
      <c r="P30" s="104">
        <f>IF(SUM(P6:P29)=0,"",SUM(P6:P29))</f>
        <v>693825</v>
      </c>
      <c r="Q30" s="110"/>
      <c r="R30" s="104">
        <f>IF(SUM(R6:R29)=0,"",SUM(R6:R29))</f>
        <v>797400</v>
      </c>
      <c r="S30" s="110"/>
      <c r="T30" s="104">
        <f>IF(SUM(T6:T29)=0,"",SUM(T6:T29))</f>
        <v>893460</v>
      </c>
    </row>
    <row r="31" spans="1:20" s="230" customFormat="1" ht="10.5" customHeight="1" thickBot="1" x14ac:dyDescent="0.25">
      <c r="A31" s="151"/>
      <c r="B31" s="152" t="str">
        <f>CONCATENATE("Award to"&amp;" "&amp;$G$1)</f>
        <v>Award to Hammer Construction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480663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366045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430217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626656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592536</v>
      </c>
      <c r="O31" s="109"/>
      <c r="P31" s="105">
        <f>IF(SUM(P6:P29)=0,"",SUM($D6*O6,$D7*O7,$D8*O8,$D9*O9,$D10*O10,$D11*O11,$D12*O12,$D13*O13,$D14*O14,$D15*O15,$D16*O16,$D17*O17,$D18*O18,$D19*O19,$D20*O20,$D21*O21,$D22*O22,$D23*O23,$D24*O24,$D25*O25,$D26*O26,$D27*O27,$D28*O28,$D29*O29))</f>
        <v>693825</v>
      </c>
      <c r="Q31" s="109"/>
      <c r="R31" s="105">
        <f>IF(SUM(R6:R29)=0,"",SUM($D6*Q6,$D7*Q7,$D8*Q8,$D9*Q9,$D10*Q10,$D11*Q11,$D12*Q12,$D13*Q13,$D14*Q14,$D15*Q15,$D16*Q16,$D17*Q17,$D18*Q18,$D19*Q19,$D20*Q20,$D21*Q21,$D22*Q22,$D23*Q23,$D24*Q24,$D25*Q25,$D26*Q26,$D27*Q27,$D28*Q28,$D29*Q29))</f>
        <v>797400</v>
      </c>
      <c r="S31" s="109"/>
      <c r="T31" s="105">
        <f>IF(SUM(T6:T29)=0,"",SUM($D6*S6,$D7*S7,$D8*S8,$D9*S9,$D10*S10,$D11*S11,$D12*S12,$D13*S13,$D14*S14,$D15*S15,$D16*S16,$D17*S17,$D18*S18,$D19*S19,$D20*S20,$D21*S21,$D22*S22,$D23*S23,$D24*S24,$D25*S25,$D26*S26,$D27*S27,$D28*S28,$D29*S29))</f>
        <v>893460</v>
      </c>
    </row>
    <row r="32" spans="1:20" s="230" customFormat="1" ht="24" customHeight="1" x14ac:dyDescent="0.2">
      <c r="A32" s="145">
        <f>IF(B32="","",A29+1)</f>
        <v>25</v>
      </c>
      <c r="B32" s="295" t="str">
        <f>IF(ISBLANK('Item List'!B28),"",'Item List'!B28)</f>
        <v>Paint Traffic Markings</v>
      </c>
      <c r="C32" s="295" t="str">
        <f>IF(ISBLANK('Item List'!C28),"",'Item List'!C28)</f>
        <v>L.S.</v>
      </c>
      <c r="D32" s="296">
        <f>IF(ISBLANK('Item List'!D28),0,'Item List'!D28)</f>
        <v>1</v>
      </c>
      <c r="E32" s="146">
        <f>IF(ISBLANK('Item List'!E28),0,'Item List'!E28)</f>
        <v>13800</v>
      </c>
      <c r="F32" s="146">
        <f t="shared" ref="F32:F55" si="8">IF(AND(ISNUMBER($D32),ISNUMBER(E32)),$D32*E32,0)</f>
        <v>13800</v>
      </c>
      <c r="G32" s="168">
        <v>8000</v>
      </c>
      <c r="H32" s="103">
        <f t="shared" ref="H32:H55" si="9">IF(AND(ISNUMBER($D32),ISNUMBER(G32)),$D32*G32,0)</f>
        <v>8000</v>
      </c>
      <c r="I32" s="169">
        <v>12500</v>
      </c>
      <c r="J32" s="103">
        <f>IF(AND(ISNUMBER($D32),ISNUMBER(I32)),$D32*I32,0)</f>
        <v>12500</v>
      </c>
      <c r="K32" s="169">
        <v>9532</v>
      </c>
      <c r="L32" s="103">
        <f>IF(AND(ISNUMBER($D32),ISNUMBER(K32)),$D32*K32,0)</f>
        <v>9532</v>
      </c>
      <c r="M32" s="169">
        <v>28000</v>
      </c>
      <c r="N32" s="103">
        <f>IF(AND(ISNUMBER($D32),ISNUMBER(M32)),$D32*M32,0)</f>
        <v>28000</v>
      </c>
      <c r="O32" s="169">
        <v>21000</v>
      </c>
      <c r="P32" s="103">
        <f>IF(AND(ISNUMBER($D32),ISNUMBER(O32)),$D32*O32,0)</f>
        <v>21000</v>
      </c>
      <c r="Q32" s="169">
        <v>36000</v>
      </c>
      <c r="R32" s="103">
        <f>IF(AND(ISNUMBER($D32),ISNUMBER(Q32)),$D32*Q32,0)</f>
        <v>36000</v>
      </c>
      <c r="S32" s="169">
        <v>12000</v>
      </c>
      <c r="T32" s="103">
        <f t="shared" si="5"/>
        <v>12000</v>
      </c>
    </row>
    <row r="33" spans="1:20" s="230" customFormat="1" ht="24" customHeight="1" x14ac:dyDescent="0.2">
      <c r="A33" s="145">
        <f>IF(B33="","",A32+1)</f>
        <v>26</v>
      </c>
      <c r="B33" s="295" t="str">
        <f>IF(ISBLANK('Item List'!B29),"",'Item List'!B29)</f>
        <v>Paint Railings</v>
      </c>
      <c r="C33" s="295" t="str">
        <f>IF(ISBLANK('Item List'!C29),"",'Item List'!C29)</f>
        <v>L.S.</v>
      </c>
      <c r="D33" s="296">
        <f>IF(ISBLANK('Item List'!D29),0,'Item List'!D29)</f>
        <v>1</v>
      </c>
      <c r="E33" s="146">
        <f>IF(ISBLANK('Item List'!E29),0,'Item List'!E29)</f>
        <v>9200</v>
      </c>
      <c r="F33" s="146">
        <f t="shared" si="8"/>
        <v>9200</v>
      </c>
      <c r="G33" s="168">
        <v>12000</v>
      </c>
      <c r="H33" s="103">
        <f t="shared" si="9"/>
        <v>12000</v>
      </c>
      <c r="I33" s="169">
        <v>20000</v>
      </c>
      <c r="J33" s="103">
        <f t="shared" ref="J33:J55" si="10">IF(AND(ISNUMBER($D33),ISNUMBER(I33)),$D33*I33,0)</f>
        <v>20000</v>
      </c>
      <c r="K33" s="169">
        <v>6337</v>
      </c>
      <c r="L33" s="103">
        <f t="shared" ref="L33:L55" si="11">IF(AND(ISNUMBER($D33),ISNUMBER(K33)),$D33*K33,0)</f>
        <v>6337</v>
      </c>
      <c r="M33" s="169">
        <v>16170</v>
      </c>
      <c r="N33" s="103">
        <f t="shared" ref="N33:N55" si="12">IF(AND(ISNUMBER($D33),ISNUMBER(M33)),$D33*M33,0)</f>
        <v>16170</v>
      </c>
      <c r="O33" s="169">
        <v>64000</v>
      </c>
      <c r="P33" s="103">
        <f t="shared" ref="P33:P55" si="13">IF(AND(ISNUMBER($D33),ISNUMBER(O33)),$D33*O33,0)</f>
        <v>64000</v>
      </c>
      <c r="Q33" s="169">
        <v>16000</v>
      </c>
      <c r="R33" s="103">
        <f t="shared" ref="R33:R55" si="14">IF(AND(ISNUMBER($D33),ISNUMBER(Q33)),$D33*Q33,0)</f>
        <v>16000</v>
      </c>
      <c r="S33" s="169">
        <v>10500</v>
      </c>
      <c r="T33" s="103">
        <f t="shared" si="5"/>
        <v>10500</v>
      </c>
    </row>
    <row r="34" spans="1:20" s="230" customFormat="1" ht="24" customHeight="1" x14ac:dyDescent="0.2">
      <c r="A34" s="145">
        <f t="shared" ref="A34:A55" si="15">IF(B34="","",A33+1)</f>
        <v>27</v>
      </c>
      <c r="B34" s="295" t="str">
        <f>IF(ISBLANK('Item List'!B30),"",'Item List'!B30)</f>
        <v>Paint Doors and Frames</v>
      </c>
      <c r="C34" s="295" t="str">
        <f>IF(ISBLANK('Item List'!C30),"",'Item List'!C30)</f>
        <v>EA.</v>
      </c>
      <c r="D34" s="296">
        <f>IF(ISBLANK('Item List'!D30),0,'Item List'!D30)</f>
        <v>2</v>
      </c>
      <c r="E34" s="146">
        <f>IF(ISBLANK('Item List'!E30),0,'Item List'!E30)</f>
        <v>1150</v>
      </c>
      <c r="F34" s="146">
        <f t="shared" si="8"/>
        <v>2300</v>
      </c>
      <c r="G34" s="168">
        <v>400</v>
      </c>
      <c r="H34" s="103">
        <f t="shared" si="9"/>
        <v>800</v>
      </c>
      <c r="I34" s="169">
        <v>625</v>
      </c>
      <c r="J34" s="103">
        <f t="shared" si="10"/>
        <v>1250</v>
      </c>
      <c r="K34" s="169">
        <v>1154</v>
      </c>
      <c r="L34" s="103">
        <f t="shared" si="11"/>
        <v>2308</v>
      </c>
      <c r="M34" s="169">
        <v>250</v>
      </c>
      <c r="N34" s="103">
        <f t="shared" si="12"/>
        <v>500</v>
      </c>
      <c r="O34" s="169">
        <v>2200</v>
      </c>
      <c r="P34" s="103">
        <f t="shared" si="13"/>
        <v>4400</v>
      </c>
      <c r="Q34" s="169">
        <v>300</v>
      </c>
      <c r="R34" s="103">
        <f t="shared" si="14"/>
        <v>600</v>
      </c>
      <c r="S34" s="169">
        <v>300</v>
      </c>
      <c r="T34" s="103">
        <f t="shared" si="5"/>
        <v>600</v>
      </c>
    </row>
    <row r="35" spans="1:20" s="230" customFormat="1" ht="24" customHeight="1" x14ac:dyDescent="0.2">
      <c r="A35" s="145" t="str">
        <f t="shared" si="15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8"/>
        <v>0</v>
      </c>
      <c r="G35" s="168"/>
      <c r="H35" s="103">
        <f t="shared" si="9"/>
        <v>0</v>
      </c>
      <c r="I35" s="169"/>
      <c r="J35" s="103">
        <f t="shared" si="10"/>
        <v>0</v>
      </c>
      <c r="K35" s="169"/>
      <c r="L35" s="103">
        <f t="shared" si="11"/>
        <v>0</v>
      </c>
      <c r="M35" s="169"/>
      <c r="N35" s="103">
        <f t="shared" si="12"/>
        <v>0</v>
      </c>
      <c r="O35" s="169"/>
      <c r="P35" s="103">
        <f t="shared" si="13"/>
        <v>0</v>
      </c>
      <c r="Q35" s="169"/>
      <c r="R35" s="103">
        <f t="shared" si="14"/>
        <v>0</v>
      </c>
      <c r="S35" s="169"/>
      <c r="T35" s="103">
        <f t="shared" si="5"/>
        <v>0</v>
      </c>
    </row>
    <row r="36" spans="1:20" s="230" customFormat="1" ht="24" customHeight="1" x14ac:dyDescent="0.2">
      <c r="A36" s="145" t="str">
        <f t="shared" si="15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8"/>
        <v>0</v>
      </c>
      <c r="G36" s="168"/>
      <c r="H36" s="103">
        <f t="shared" si="9"/>
        <v>0</v>
      </c>
      <c r="I36" s="169"/>
      <c r="J36" s="103">
        <f t="shared" si="10"/>
        <v>0</v>
      </c>
      <c r="K36" s="169"/>
      <c r="L36" s="103">
        <f t="shared" si="11"/>
        <v>0</v>
      </c>
      <c r="M36" s="169"/>
      <c r="N36" s="103">
        <f t="shared" si="12"/>
        <v>0</v>
      </c>
      <c r="O36" s="169"/>
      <c r="P36" s="103">
        <f t="shared" si="13"/>
        <v>0</v>
      </c>
      <c r="Q36" s="169"/>
      <c r="R36" s="103">
        <f t="shared" si="14"/>
        <v>0</v>
      </c>
      <c r="S36" s="169"/>
      <c r="T36" s="103">
        <f t="shared" si="5"/>
        <v>0</v>
      </c>
    </row>
    <row r="37" spans="1:20" s="230" customFormat="1" ht="24" customHeight="1" x14ac:dyDescent="0.2">
      <c r="A37" s="145" t="str">
        <f t="shared" si="15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8"/>
        <v>0</v>
      </c>
      <c r="G37" s="168"/>
      <c r="H37" s="103">
        <f t="shared" si="9"/>
        <v>0</v>
      </c>
      <c r="I37" s="169"/>
      <c r="J37" s="103">
        <f t="shared" si="10"/>
        <v>0</v>
      </c>
      <c r="K37" s="169"/>
      <c r="L37" s="103">
        <f t="shared" si="11"/>
        <v>0</v>
      </c>
      <c r="M37" s="169"/>
      <c r="N37" s="103">
        <f t="shared" si="12"/>
        <v>0</v>
      </c>
      <c r="O37" s="169"/>
      <c r="P37" s="103">
        <f t="shared" si="13"/>
        <v>0</v>
      </c>
      <c r="Q37" s="169"/>
      <c r="R37" s="103">
        <f t="shared" si="14"/>
        <v>0</v>
      </c>
      <c r="S37" s="169"/>
      <c r="T37" s="103">
        <f t="shared" si="5"/>
        <v>0</v>
      </c>
    </row>
    <row r="38" spans="1:20" s="230" customFormat="1" ht="24" customHeight="1" x14ac:dyDescent="0.2">
      <c r="A38" s="145" t="str">
        <f t="shared" si="15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8"/>
        <v>0</v>
      </c>
      <c r="G38" s="168"/>
      <c r="H38" s="103">
        <f t="shared" si="9"/>
        <v>0</v>
      </c>
      <c r="I38" s="169"/>
      <c r="J38" s="103">
        <f t="shared" si="10"/>
        <v>0</v>
      </c>
      <c r="K38" s="169"/>
      <c r="L38" s="103">
        <f t="shared" si="11"/>
        <v>0</v>
      </c>
      <c r="M38" s="169"/>
      <c r="N38" s="103">
        <f t="shared" si="12"/>
        <v>0</v>
      </c>
      <c r="O38" s="169"/>
      <c r="P38" s="103">
        <f t="shared" si="13"/>
        <v>0</v>
      </c>
      <c r="Q38" s="169"/>
      <c r="R38" s="103">
        <f t="shared" si="14"/>
        <v>0</v>
      </c>
      <c r="S38" s="169"/>
      <c r="T38" s="103">
        <f t="shared" si="5"/>
        <v>0</v>
      </c>
    </row>
    <row r="39" spans="1:20" s="230" customFormat="1" ht="24" customHeight="1" x14ac:dyDescent="0.2">
      <c r="A39" s="145" t="str">
        <f t="shared" si="15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8"/>
        <v>0</v>
      </c>
      <c r="G39" s="168"/>
      <c r="H39" s="103">
        <f t="shared" si="9"/>
        <v>0</v>
      </c>
      <c r="I39" s="169"/>
      <c r="J39" s="103">
        <f t="shared" si="10"/>
        <v>0</v>
      </c>
      <c r="K39" s="169"/>
      <c r="L39" s="103">
        <f t="shared" si="11"/>
        <v>0</v>
      </c>
      <c r="M39" s="169"/>
      <c r="N39" s="103">
        <f t="shared" si="12"/>
        <v>0</v>
      </c>
      <c r="O39" s="169"/>
      <c r="P39" s="103">
        <f t="shared" si="13"/>
        <v>0</v>
      </c>
      <c r="Q39" s="169"/>
      <c r="R39" s="103">
        <f t="shared" si="14"/>
        <v>0</v>
      </c>
      <c r="S39" s="169"/>
      <c r="T39" s="103">
        <f t="shared" si="5"/>
        <v>0</v>
      </c>
    </row>
    <row r="40" spans="1:20" s="230" customFormat="1" ht="24" customHeight="1" x14ac:dyDescent="0.2">
      <c r="A40" s="145" t="str">
        <f t="shared" si="15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8"/>
        <v>0</v>
      </c>
      <c r="G40" s="168"/>
      <c r="H40" s="103">
        <f t="shared" si="9"/>
        <v>0</v>
      </c>
      <c r="I40" s="169"/>
      <c r="J40" s="103">
        <f t="shared" si="10"/>
        <v>0</v>
      </c>
      <c r="K40" s="169"/>
      <c r="L40" s="103">
        <f t="shared" si="11"/>
        <v>0</v>
      </c>
      <c r="M40" s="169"/>
      <c r="N40" s="103">
        <f t="shared" si="12"/>
        <v>0</v>
      </c>
      <c r="O40" s="169"/>
      <c r="P40" s="103">
        <f t="shared" si="13"/>
        <v>0</v>
      </c>
      <c r="Q40" s="169"/>
      <c r="R40" s="103">
        <f t="shared" si="14"/>
        <v>0</v>
      </c>
      <c r="S40" s="169"/>
      <c r="T40" s="103">
        <f t="shared" si="5"/>
        <v>0</v>
      </c>
    </row>
    <row r="41" spans="1:20" s="230" customFormat="1" ht="24" customHeight="1" x14ac:dyDescent="0.2">
      <c r="A41" s="145" t="str">
        <f t="shared" si="15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8"/>
        <v>0</v>
      </c>
      <c r="G41" s="168"/>
      <c r="H41" s="103">
        <f t="shared" si="9"/>
        <v>0</v>
      </c>
      <c r="I41" s="169"/>
      <c r="J41" s="103">
        <f t="shared" si="10"/>
        <v>0</v>
      </c>
      <c r="K41" s="169"/>
      <c r="L41" s="103">
        <f t="shared" si="11"/>
        <v>0</v>
      </c>
      <c r="M41" s="169"/>
      <c r="N41" s="103">
        <f t="shared" si="12"/>
        <v>0</v>
      </c>
      <c r="O41" s="169"/>
      <c r="P41" s="103">
        <f t="shared" si="13"/>
        <v>0</v>
      </c>
      <c r="Q41" s="169"/>
      <c r="R41" s="103">
        <f t="shared" si="14"/>
        <v>0</v>
      </c>
      <c r="S41" s="169"/>
      <c r="T41" s="103">
        <f t="shared" si="5"/>
        <v>0</v>
      </c>
    </row>
    <row r="42" spans="1:20" ht="24" customHeight="1" x14ac:dyDescent="0.2">
      <c r="A42" s="145" t="str">
        <f t="shared" si="15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8"/>
        <v>0</v>
      </c>
      <c r="G42" s="168"/>
      <c r="H42" s="103">
        <f t="shared" si="9"/>
        <v>0</v>
      </c>
      <c r="I42" s="170"/>
      <c r="J42" s="103">
        <f t="shared" si="10"/>
        <v>0</v>
      </c>
      <c r="K42" s="170"/>
      <c r="L42" s="103">
        <f t="shared" si="11"/>
        <v>0</v>
      </c>
      <c r="M42" s="170"/>
      <c r="N42" s="103">
        <f t="shared" si="12"/>
        <v>0</v>
      </c>
      <c r="O42" s="170"/>
      <c r="P42" s="103">
        <f t="shared" si="13"/>
        <v>0</v>
      </c>
      <c r="Q42" s="170"/>
      <c r="R42" s="103">
        <f t="shared" si="14"/>
        <v>0</v>
      </c>
      <c r="S42" s="170"/>
      <c r="T42" s="103">
        <f t="shared" si="5"/>
        <v>0</v>
      </c>
    </row>
    <row r="43" spans="1:20" ht="24" customHeight="1" x14ac:dyDescent="0.2">
      <c r="A43" s="145" t="str">
        <f t="shared" si="15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8"/>
        <v>0</v>
      </c>
      <c r="G43" s="168"/>
      <c r="H43" s="103">
        <f t="shared" si="9"/>
        <v>0</v>
      </c>
      <c r="I43" s="170"/>
      <c r="J43" s="103">
        <f t="shared" si="10"/>
        <v>0</v>
      </c>
      <c r="K43" s="170"/>
      <c r="L43" s="103">
        <f t="shared" si="11"/>
        <v>0</v>
      </c>
      <c r="M43" s="170"/>
      <c r="N43" s="103">
        <f t="shared" si="12"/>
        <v>0</v>
      </c>
      <c r="O43" s="170"/>
      <c r="P43" s="103">
        <f t="shared" si="13"/>
        <v>0</v>
      </c>
      <c r="Q43" s="170"/>
      <c r="R43" s="103">
        <f t="shared" si="14"/>
        <v>0</v>
      </c>
      <c r="S43" s="170"/>
      <c r="T43" s="103">
        <f t="shared" si="5"/>
        <v>0</v>
      </c>
    </row>
    <row r="44" spans="1:20" ht="24" customHeight="1" x14ac:dyDescent="0.2">
      <c r="A44" s="145" t="str">
        <f t="shared" si="15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8"/>
        <v>0</v>
      </c>
      <c r="G44" s="168"/>
      <c r="H44" s="103">
        <f t="shared" si="9"/>
        <v>0</v>
      </c>
      <c r="I44" s="170"/>
      <c r="J44" s="103">
        <f t="shared" si="10"/>
        <v>0</v>
      </c>
      <c r="K44" s="170"/>
      <c r="L44" s="103">
        <f t="shared" si="11"/>
        <v>0</v>
      </c>
      <c r="M44" s="170"/>
      <c r="N44" s="103">
        <f t="shared" si="12"/>
        <v>0</v>
      </c>
      <c r="O44" s="170"/>
      <c r="P44" s="103">
        <f t="shared" si="13"/>
        <v>0</v>
      </c>
      <c r="Q44" s="170"/>
      <c r="R44" s="103">
        <f t="shared" si="14"/>
        <v>0</v>
      </c>
      <c r="S44" s="170"/>
      <c r="T44" s="103">
        <f t="shared" si="5"/>
        <v>0</v>
      </c>
    </row>
    <row r="45" spans="1:20" ht="24" customHeight="1" x14ac:dyDescent="0.2">
      <c r="A45" s="145" t="str">
        <f t="shared" si="15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8"/>
        <v>0</v>
      </c>
      <c r="G45" s="168"/>
      <c r="H45" s="103">
        <f t="shared" si="9"/>
        <v>0</v>
      </c>
      <c r="I45" s="170"/>
      <c r="J45" s="103">
        <f t="shared" si="10"/>
        <v>0</v>
      </c>
      <c r="K45" s="170"/>
      <c r="L45" s="103">
        <f t="shared" si="11"/>
        <v>0</v>
      </c>
      <c r="M45" s="170"/>
      <c r="N45" s="103">
        <f t="shared" si="12"/>
        <v>0</v>
      </c>
      <c r="O45" s="170"/>
      <c r="P45" s="103">
        <f t="shared" si="13"/>
        <v>0</v>
      </c>
      <c r="Q45" s="170"/>
      <c r="R45" s="103">
        <f t="shared" si="14"/>
        <v>0</v>
      </c>
      <c r="S45" s="170"/>
      <c r="T45" s="103">
        <f t="shared" si="5"/>
        <v>0</v>
      </c>
    </row>
    <row r="46" spans="1:20" ht="24" customHeight="1" x14ac:dyDescent="0.2">
      <c r="A46" s="145" t="str">
        <f t="shared" si="15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8"/>
        <v>0</v>
      </c>
      <c r="G46" s="168"/>
      <c r="H46" s="103">
        <f t="shared" si="9"/>
        <v>0</v>
      </c>
      <c r="I46" s="170"/>
      <c r="J46" s="103">
        <f t="shared" si="10"/>
        <v>0</v>
      </c>
      <c r="K46" s="170"/>
      <c r="L46" s="103">
        <f t="shared" si="11"/>
        <v>0</v>
      </c>
      <c r="M46" s="170"/>
      <c r="N46" s="103">
        <f t="shared" si="12"/>
        <v>0</v>
      </c>
      <c r="O46" s="170"/>
      <c r="P46" s="103">
        <f t="shared" si="13"/>
        <v>0</v>
      </c>
      <c r="Q46" s="170"/>
      <c r="R46" s="103">
        <f t="shared" si="14"/>
        <v>0</v>
      </c>
      <c r="S46" s="170"/>
      <c r="T46" s="103">
        <f t="shared" si="5"/>
        <v>0</v>
      </c>
    </row>
    <row r="47" spans="1:20" ht="24" customHeight="1" x14ac:dyDescent="0.2">
      <c r="A47" s="145" t="str">
        <f t="shared" si="15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8"/>
        <v>0</v>
      </c>
      <c r="G47" s="168"/>
      <c r="H47" s="103">
        <f t="shared" si="9"/>
        <v>0</v>
      </c>
      <c r="I47" s="170"/>
      <c r="J47" s="103">
        <f t="shared" si="10"/>
        <v>0</v>
      </c>
      <c r="K47" s="170"/>
      <c r="L47" s="103">
        <f t="shared" si="11"/>
        <v>0</v>
      </c>
      <c r="M47" s="170"/>
      <c r="N47" s="103">
        <f t="shared" si="12"/>
        <v>0</v>
      </c>
      <c r="O47" s="170"/>
      <c r="P47" s="103">
        <f t="shared" si="13"/>
        <v>0</v>
      </c>
      <c r="Q47" s="170"/>
      <c r="R47" s="103">
        <f t="shared" si="14"/>
        <v>0</v>
      </c>
      <c r="S47" s="170"/>
      <c r="T47" s="103">
        <f t="shared" si="5"/>
        <v>0</v>
      </c>
    </row>
    <row r="48" spans="1:20" ht="24" customHeight="1" x14ac:dyDescent="0.2">
      <c r="A48" s="145" t="str">
        <f t="shared" si="15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8"/>
        <v>0</v>
      </c>
      <c r="G48" s="168"/>
      <c r="H48" s="103">
        <f t="shared" si="9"/>
        <v>0</v>
      </c>
      <c r="I48" s="170"/>
      <c r="J48" s="103">
        <f t="shared" si="10"/>
        <v>0</v>
      </c>
      <c r="K48" s="170"/>
      <c r="L48" s="103">
        <f t="shared" si="11"/>
        <v>0</v>
      </c>
      <c r="M48" s="170"/>
      <c r="N48" s="103">
        <f t="shared" si="12"/>
        <v>0</v>
      </c>
      <c r="O48" s="170"/>
      <c r="P48" s="103">
        <f t="shared" si="13"/>
        <v>0</v>
      </c>
      <c r="Q48" s="170"/>
      <c r="R48" s="103">
        <f t="shared" si="14"/>
        <v>0</v>
      </c>
      <c r="S48" s="170"/>
      <c r="T48" s="103">
        <f t="shared" si="5"/>
        <v>0</v>
      </c>
    </row>
    <row r="49" spans="1:20" ht="24" customHeight="1" x14ac:dyDescent="0.2">
      <c r="A49" s="145" t="str">
        <f t="shared" si="15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8"/>
        <v>0</v>
      </c>
      <c r="G49" s="168"/>
      <c r="H49" s="103">
        <f t="shared" si="9"/>
        <v>0</v>
      </c>
      <c r="I49" s="170"/>
      <c r="J49" s="103">
        <f t="shared" si="10"/>
        <v>0</v>
      </c>
      <c r="K49" s="170"/>
      <c r="L49" s="103">
        <f t="shared" si="11"/>
        <v>0</v>
      </c>
      <c r="M49" s="170"/>
      <c r="N49" s="103">
        <f t="shared" si="12"/>
        <v>0</v>
      </c>
      <c r="O49" s="170"/>
      <c r="P49" s="103">
        <f t="shared" si="13"/>
        <v>0</v>
      </c>
      <c r="Q49" s="170"/>
      <c r="R49" s="103">
        <f t="shared" si="14"/>
        <v>0</v>
      </c>
      <c r="S49" s="170"/>
      <c r="T49" s="103">
        <f t="shared" si="5"/>
        <v>0</v>
      </c>
    </row>
    <row r="50" spans="1:20" ht="24" customHeight="1" x14ac:dyDescent="0.2">
      <c r="A50" s="145" t="str">
        <f t="shared" si="15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8"/>
        <v>0</v>
      </c>
      <c r="G50" s="168"/>
      <c r="H50" s="103">
        <f t="shared" si="9"/>
        <v>0</v>
      </c>
      <c r="I50" s="170"/>
      <c r="J50" s="103">
        <f t="shared" si="10"/>
        <v>0</v>
      </c>
      <c r="K50" s="170"/>
      <c r="L50" s="103">
        <f t="shared" si="11"/>
        <v>0</v>
      </c>
      <c r="M50" s="170"/>
      <c r="N50" s="103">
        <f t="shared" si="12"/>
        <v>0</v>
      </c>
      <c r="O50" s="170"/>
      <c r="P50" s="103">
        <f t="shared" si="13"/>
        <v>0</v>
      </c>
      <c r="Q50" s="170"/>
      <c r="R50" s="103">
        <f t="shared" si="14"/>
        <v>0</v>
      </c>
      <c r="S50" s="170"/>
      <c r="T50" s="103">
        <f t="shared" si="5"/>
        <v>0</v>
      </c>
    </row>
    <row r="51" spans="1:20" ht="24" customHeight="1" x14ac:dyDescent="0.2">
      <c r="A51" s="145" t="str">
        <f t="shared" si="15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8"/>
        <v>0</v>
      </c>
      <c r="G51" s="168"/>
      <c r="H51" s="103">
        <f t="shared" si="9"/>
        <v>0</v>
      </c>
      <c r="I51" s="170"/>
      <c r="J51" s="103">
        <f t="shared" si="10"/>
        <v>0</v>
      </c>
      <c r="K51" s="170"/>
      <c r="L51" s="103">
        <f t="shared" si="11"/>
        <v>0</v>
      </c>
      <c r="M51" s="170"/>
      <c r="N51" s="103">
        <f t="shared" si="12"/>
        <v>0</v>
      </c>
      <c r="O51" s="170"/>
      <c r="P51" s="103">
        <f t="shared" si="13"/>
        <v>0</v>
      </c>
      <c r="Q51" s="170"/>
      <c r="R51" s="103">
        <f t="shared" si="14"/>
        <v>0</v>
      </c>
      <c r="S51" s="170"/>
      <c r="T51" s="103">
        <f t="shared" si="5"/>
        <v>0</v>
      </c>
    </row>
    <row r="52" spans="1:20" ht="24" customHeight="1" x14ac:dyDescent="0.2">
      <c r="A52" s="145" t="str">
        <f t="shared" si="15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8"/>
        <v>0</v>
      </c>
      <c r="G52" s="168"/>
      <c r="H52" s="103">
        <f t="shared" si="9"/>
        <v>0</v>
      </c>
      <c r="I52" s="170"/>
      <c r="J52" s="103">
        <f t="shared" si="10"/>
        <v>0</v>
      </c>
      <c r="K52" s="170"/>
      <c r="L52" s="103">
        <f t="shared" si="11"/>
        <v>0</v>
      </c>
      <c r="M52" s="170"/>
      <c r="N52" s="103">
        <f t="shared" si="12"/>
        <v>0</v>
      </c>
      <c r="O52" s="170"/>
      <c r="P52" s="103">
        <f t="shared" si="13"/>
        <v>0</v>
      </c>
      <c r="Q52" s="170"/>
      <c r="R52" s="103">
        <f t="shared" si="14"/>
        <v>0</v>
      </c>
      <c r="S52" s="170"/>
      <c r="T52" s="103">
        <f t="shared" si="5"/>
        <v>0</v>
      </c>
    </row>
    <row r="53" spans="1:20" ht="24" customHeight="1" x14ac:dyDescent="0.2">
      <c r="A53" s="145" t="str">
        <f t="shared" si="15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8"/>
        <v>0</v>
      </c>
      <c r="G53" s="168"/>
      <c r="H53" s="103">
        <f t="shared" si="9"/>
        <v>0</v>
      </c>
      <c r="I53" s="170"/>
      <c r="J53" s="103">
        <f t="shared" si="10"/>
        <v>0</v>
      </c>
      <c r="K53" s="170"/>
      <c r="L53" s="103">
        <f t="shared" si="11"/>
        <v>0</v>
      </c>
      <c r="M53" s="170"/>
      <c r="N53" s="103">
        <f t="shared" si="12"/>
        <v>0</v>
      </c>
      <c r="O53" s="170"/>
      <c r="P53" s="103">
        <f t="shared" si="13"/>
        <v>0</v>
      </c>
      <c r="Q53" s="170"/>
      <c r="R53" s="103">
        <f t="shared" si="14"/>
        <v>0</v>
      </c>
      <c r="S53" s="170"/>
      <c r="T53" s="103">
        <f t="shared" si="5"/>
        <v>0</v>
      </c>
    </row>
    <row r="54" spans="1:20" ht="24" customHeight="1" x14ac:dyDescent="0.2">
      <c r="A54" s="145" t="str">
        <f t="shared" si="15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8"/>
        <v>0</v>
      </c>
      <c r="G54" s="168"/>
      <c r="H54" s="103">
        <f t="shared" si="9"/>
        <v>0</v>
      </c>
      <c r="I54" s="170"/>
      <c r="J54" s="103">
        <f t="shared" si="10"/>
        <v>0</v>
      </c>
      <c r="K54" s="170"/>
      <c r="L54" s="103">
        <f t="shared" si="11"/>
        <v>0</v>
      </c>
      <c r="M54" s="170"/>
      <c r="N54" s="103">
        <f t="shared" si="12"/>
        <v>0</v>
      </c>
      <c r="O54" s="170"/>
      <c r="P54" s="103">
        <f t="shared" si="13"/>
        <v>0</v>
      </c>
      <c r="Q54" s="170"/>
      <c r="R54" s="103">
        <f t="shared" si="14"/>
        <v>0</v>
      </c>
      <c r="S54" s="170"/>
      <c r="T54" s="103">
        <f t="shared" si="5"/>
        <v>0</v>
      </c>
    </row>
    <row r="55" spans="1:20" ht="24" customHeight="1" thickBot="1" x14ac:dyDescent="0.25">
      <c r="A55" s="145" t="str">
        <f t="shared" si="15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8"/>
        <v>0</v>
      </c>
      <c r="G55" s="168"/>
      <c r="H55" s="103">
        <f t="shared" si="9"/>
        <v>0</v>
      </c>
      <c r="I55" s="170"/>
      <c r="J55" s="103">
        <f t="shared" si="10"/>
        <v>0</v>
      </c>
      <c r="K55" s="170"/>
      <c r="L55" s="103">
        <f t="shared" si="11"/>
        <v>0</v>
      </c>
      <c r="M55" s="170"/>
      <c r="N55" s="103">
        <f t="shared" si="12"/>
        <v>0</v>
      </c>
      <c r="O55" s="170"/>
      <c r="P55" s="103">
        <f t="shared" si="13"/>
        <v>0</v>
      </c>
      <c r="Q55" s="170"/>
      <c r="R55" s="103">
        <f t="shared" si="14"/>
        <v>0</v>
      </c>
      <c r="S55" s="170"/>
      <c r="T55" s="103">
        <f t="shared" si="5"/>
        <v>0</v>
      </c>
    </row>
    <row r="56" spans="1:20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>
        <f>IF(SUM(F32:F55)=0,"",SUM(F32:F55)+F30)</f>
        <v>505963</v>
      </c>
      <c r="G56" s="110"/>
      <c r="H56" s="104">
        <f>IF(SUM(H32:H55)=0,"",SUM(H32:H55)+H30)</f>
        <v>386845</v>
      </c>
      <c r="I56" s="221"/>
      <c r="J56" s="104">
        <f>IF(SUM(J32:J55)=0,"",SUM(J32:J55)+J30)</f>
        <v>463967</v>
      </c>
      <c r="K56" s="110"/>
      <c r="L56" s="356">
        <v>563496</v>
      </c>
      <c r="M56" s="221"/>
      <c r="N56" s="104">
        <f>IF(SUM(N32:N55)=0,"",SUM(N32:N55)+N30)</f>
        <v>637206</v>
      </c>
      <c r="O56" s="110"/>
      <c r="P56" s="104">
        <f>IF(SUM(P32:P55)=0,"",SUM(P32:P55)+P30)</f>
        <v>783225</v>
      </c>
      <c r="Q56" s="110"/>
      <c r="R56" s="104">
        <f>IF(SUM(R32:R55)=0,"",SUM(R32:R55)+R30)</f>
        <v>850000</v>
      </c>
      <c r="S56" s="110"/>
      <c r="T56" s="104">
        <v>916560</v>
      </c>
    </row>
    <row r="57" spans="1:20" s="230" customFormat="1" ht="10.5" customHeight="1" thickBot="1" x14ac:dyDescent="0.25">
      <c r="A57" s="151"/>
      <c r="B57" s="152" t="str">
        <f>CONCATENATE("Award to"&amp;" "&amp;$G$1)</f>
        <v>Award to Hammer Construction</v>
      </c>
      <c r="C57" s="153" t="str">
        <f>IF(NOT(ISNUMBER(A58)),"Bid","Total")</f>
        <v>Bid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505963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386845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463967</v>
      </c>
      <c r="K57" s="109"/>
      <c r="L57" s="355">
        <f>IF(SUM(L32:L55)=0,"",SUM($D32*K32,$D33*K33,$D34*K34,$D35*K35,$D36*K36,$D37*K37,$D38*K38,$D39*K39,$D40*K40,$D41*K41,$D42*K42,$D43*K43,$D44*K44,$D45*K45,$D46*K46,$D47*K47,$D48*K48,$D49*K49,$D50*K50,$D51*K51,$D52*K52,$D53*K53,$D54*K54,$D55*K55,L31))</f>
        <v>644833</v>
      </c>
      <c r="M57" s="222"/>
      <c r="N57" s="105">
        <f>IF(SUM(N32:N55)=0,"",SUM($D32*M32,$D33*M33,$D34*M34,$D35*M35,$D36*M36,$D37*M37,$D38*M38,$D39*M39,$D40*M40,$D41*M41,$D42*M42,$D43*M43,$D44*M44,$D45*M45,$D46*M46,$D47*M47,$D48*M48,$D49*M49,$D50*M50,$D51*M51,$D52*M52,$D53*M53,$D54*M54,$D55*M55,N31))</f>
        <v>637206</v>
      </c>
      <c r="O57" s="109"/>
      <c r="P57" s="105">
        <f>IF(SUM(P32:P55)=0,"",SUM($D32*O32,$D33*O33,$D34*O34,$D35*O35,$D36*O36,$D37*O37,$D38*O38,$D39*O39,$D40*O40,$D41*O41,$D42*O42,$D43*O43,$D44*O44,$D45*O45,$D46*O46,$D47*O47,$D48*O48,$D49*O49,$D50*O50,$D51*O51,$D52*O52,$D53*O53,$D54*O54,$D55*O55,P31))</f>
        <v>783225</v>
      </c>
      <c r="Q57" s="109"/>
      <c r="R57" s="105">
        <f>IF(SUM(R32:R55)=0,"",SUM($D32*Q32,$D33*Q33,$D34*Q34,$D35*Q35,$D36*Q36,$D37*Q37,$D38*Q38,$D39*Q39,$D40*Q40,$D41*Q41,$D42*Q42,$D43*Q43,$D44*Q44,$D45*Q45,$D46*Q46,$D47*Q47,$D48*Q48,$D49*Q49,$D50*Q50,$D51*Q51,$D52*Q52,$D53*Q53,$D54*Q54,$D55*Q55,R31))</f>
        <v>850000</v>
      </c>
      <c r="S57" s="109"/>
      <c r="T57" s="105">
        <v>916560</v>
      </c>
    </row>
    <row r="58" spans="1:20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6">IF(AND(ISNUMBER($D58),ISNUMBER(E58)),$D58*E58,0)</f>
        <v>0</v>
      </c>
      <c r="G58" s="168"/>
      <c r="H58" s="103">
        <f t="shared" ref="H58:H81" si="17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  <c r="S58" s="169"/>
      <c r="T58" s="103"/>
    </row>
    <row r="59" spans="1:20" ht="24" customHeight="1" x14ac:dyDescent="0.2">
      <c r="A59" s="145" t="e">
        <f>IF(B59="","",A58+1)</f>
        <v>#VALUE!</v>
      </c>
      <c r="B59" s="353" t="s">
        <v>158</v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6"/>
        <v>0</v>
      </c>
      <c r="G59" s="168"/>
      <c r="H59" s="103">
        <f t="shared" si="17"/>
        <v>0</v>
      </c>
      <c r="I59" s="169"/>
      <c r="J59" s="103">
        <f t="shared" ref="J59:J81" si="18">IF(AND(ISNUMBER($D59),ISNUMBER(I59)),$D59*I59,0)</f>
        <v>0</v>
      </c>
      <c r="K59" s="169"/>
      <c r="L59" s="103">
        <f t="shared" ref="L59:L81" si="19">IF(AND(ISNUMBER($D59),ISNUMBER(K59)),$D59*K59,0)</f>
        <v>0</v>
      </c>
      <c r="M59" s="169"/>
      <c r="N59" s="103">
        <f t="shared" ref="N59:N81" si="20">IF(AND(ISNUMBER($D59),ISNUMBER(M59)),$D59*M59,0)</f>
        <v>0</v>
      </c>
      <c r="O59" s="169"/>
      <c r="P59" s="103">
        <f t="shared" ref="P59:P81" si="21">IF(AND(ISNUMBER($D59),ISNUMBER(O59)),$D59*O59,0)</f>
        <v>0</v>
      </c>
      <c r="Q59" s="169"/>
      <c r="R59" s="103">
        <f t="shared" ref="R59:R81" si="22">IF(AND(ISNUMBER($D59),ISNUMBER(Q59)),$D59*Q59,0)</f>
        <v>0</v>
      </c>
      <c r="S59" s="169"/>
      <c r="T59" s="103"/>
    </row>
    <row r="60" spans="1:20" ht="24" customHeight="1" x14ac:dyDescent="0.2">
      <c r="A60" s="145" t="e">
        <f t="shared" ref="A60:A81" si="23">IF(B60="","",A59+1)</f>
        <v>#VALUE!</v>
      </c>
      <c r="B60" s="354" t="s">
        <v>159</v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6"/>
        <v>0</v>
      </c>
      <c r="G60" s="168"/>
      <c r="H60" s="103">
        <f t="shared" si="17"/>
        <v>0</v>
      </c>
      <c r="I60" s="169"/>
      <c r="J60" s="103">
        <f t="shared" si="18"/>
        <v>0</v>
      </c>
      <c r="K60" s="169"/>
      <c r="L60" s="103">
        <f t="shared" si="19"/>
        <v>0</v>
      </c>
      <c r="M60" s="169"/>
      <c r="N60" s="103">
        <f t="shared" si="20"/>
        <v>0</v>
      </c>
      <c r="O60" s="169"/>
      <c r="P60" s="103">
        <f t="shared" si="21"/>
        <v>0</v>
      </c>
      <c r="Q60" s="169"/>
      <c r="R60" s="103">
        <f t="shared" si="22"/>
        <v>0</v>
      </c>
      <c r="S60" s="169"/>
      <c r="T60" s="103"/>
    </row>
    <row r="61" spans="1:20" ht="24" customHeight="1" x14ac:dyDescent="0.2">
      <c r="A61" s="145" t="str">
        <f t="shared" si="23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6"/>
        <v>0</v>
      </c>
      <c r="G61" s="168"/>
      <c r="H61" s="103">
        <f t="shared" si="17"/>
        <v>0</v>
      </c>
      <c r="I61" s="169"/>
      <c r="J61" s="103">
        <f t="shared" si="18"/>
        <v>0</v>
      </c>
      <c r="K61" s="169"/>
      <c r="L61" s="103">
        <f t="shared" si="19"/>
        <v>0</v>
      </c>
      <c r="M61" s="169"/>
      <c r="N61" s="103">
        <f t="shared" si="20"/>
        <v>0</v>
      </c>
      <c r="O61" s="169"/>
      <c r="P61" s="103">
        <f t="shared" si="21"/>
        <v>0</v>
      </c>
      <c r="Q61" s="169"/>
      <c r="R61" s="103">
        <f t="shared" si="22"/>
        <v>0</v>
      </c>
      <c r="S61" s="169"/>
      <c r="T61" s="103"/>
    </row>
    <row r="62" spans="1:20" ht="24" customHeight="1" x14ac:dyDescent="0.2">
      <c r="A62" s="145" t="str">
        <f t="shared" si="23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6"/>
        <v>0</v>
      </c>
      <c r="G62" s="168"/>
      <c r="H62" s="103">
        <f t="shared" si="17"/>
        <v>0</v>
      </c>
      <c r="I62" s="169"/>
      <c r="J62" s="103">
        <f t="shared" si="18"/>
        <v>0</v>
      </c>
      <c r="K62" s="169"/>
      <c r="L62" s="103">
        <f t="shared" si="19"/>
        <v>0</v>
      </c>
      <c r="M62" s="169"/>
      <c r="N62" s="103">
        <f t="shared" si="20"/>
        <v>0</v>
      </c>
      <c r="O62" s="169"/>
      <c r="P62" s="103">
        <f t="shared" si="21"/>
        <v>0</v>
      </c>
      <c r="Q62" s="169"/>
      <c r="R62" s="103">
        <f t="shared" si="22"/>
        <v>0</v>
      </c>
      <c r="S62" s="169"/>
      <c r="T62" s="103"/>
    </row>
    <row r="63" spans="1:20" ht="24" customHeight="1" x14ac:dyDescent="0.2">
      <c r="A63" s="145" t="str">
        <f t="shared" si="23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6"/>
        <v>0</v>
      </c>
      <c r="G63" s="168"/>
      <c r="H63" s="103">
        <f t="shared" si="17"/>
        <v>0</v>
      </c>
      <c r="I63" s="169"/>
      <c r="J63" s="103">
        <f t="shared" si="18"/>
        <v>0</v>
      </c>
      <c r="K63" s="169"/>
      <c r="L63" s="103">
        <f t="shared" si="19"/>
        <v>0</v>
      </c>
      <c r="M63" s="169"/>
      <c r="N63" s="103">
        <f t="shared" si="20"/>
        <v>0</v>
      </c>
      <c r="O63" s="169"/>
      <c r="P63" s="103">
        <f t="shared" si="21"/>
        <v>0</v>
      </c>
      <c r="Q63" s="169"/>
      <c r="R63" s="103">
        <f t="shared" si="22"/>
        <v>0</v>
      </c>
      <c r="S63" s="169"/>
      <c r="T63" s="103"/>
    </row>
    <row r="64" spans="1:20" ht="24" customHeight="1" x14ac:dyDescent="0.2">
      <c r="A64" s="145" t="str">
        <f t="shared" si="23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6"/>
        <v>0</v>
      </c>
      <c r="G64" s="168"/>
      <c r="H64" s="103">
        <f t="shared" si="17"/>
        <v>0</v>
      </c>
      <c r="I64" s="169"/>
      <c r="J64" s="103">
        <f t="shared" si="18"/>
        <v>0</v>
      </c>
      <c r="K64" s="169"/>
      <c r="L64" s="103">
        <f t="shared" si="19"/>
        <v>0</v>
      </c>
      <c r="M64" s="169"/>
      <c r="N64" s="103">
        <f t="shared" si="20"/>
        <v>0</v>
      </c>
      <c r="O64" s="169"/>
      <c r="P64" s="103">
        <f t="shared" si="21"/>
        <v>0</v>
      </c>
      <c r="Q64" s="169"/>
      <c r="R64" s="103">
        <f t="shared" si="22"/>
        <v>0</v>
      </c>
      <c r="S64" s="169"/>
      <c r="T64" s="103"/>
    </row>
    <row r="65" spans="1:20" ht="24" customHeight="1" x14ac:dyDescent="0.2">
      <c r="A65" s="145" t="str">
        <f t="shared" si="23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6"/>
        <v>0</v>
      </c>
      <c r="G65" s="168"/>
      <c r="H65" s="103">
        <f t="shared" si="17"/>
        <v>0</v>
      </c>
      <c r="I65" s="169"/>
      <c r="J65" s="103">
        <f t="shared" si="18"/>
        <v>0</v>
      </c>
      <c r="K65" s="169"/>
      <c r="L65" s="103">
        <f t="shared" si="19"/>
        <v>0</v>
      </c>
      <c r="M65" s="169"/>
      <c r="N65" s="103">
        <f t="shared" si="20"/>
        <v>0</v>
      </c>
      <c r="O65" s="169"/>
      <c r="P65" s="103">
        <f t="shared" si="21"/>
        <v>0</v>
      </c>
      <c r="Q65" s="169"/>
      <c r="R65" s="103">
        <f t="shared" si="22"/>
        <v>0</v>
      </c>
      <c r="S65" s="169"/>
      <c r="T65" s="103"/>
    </row>
    <row r="66" spans="1:20" ht="24" customHeight="1" x14ac:dyDescent="0.2">
      <c r="A66" s="145" t="str">
        <f t="shared" si="23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6"/>
        <v>0</v>
      </c>
      <c r="G66" s="168"/>
      <c r="H66" s="103">
        <f t="shared" si="17"/>
        <v>0</v>
      </c>
      <c r="I66" s="169"/>
      <c r="J66" s="103">
        <f t="shared" si="18"/>
        <v>0</v>
      </c>
      <c r="K66" s="169"/>
      <c r="L66" s="103">
        <f t="shared" si="19"/>
        <v>0</v>
      </c>
      <c r="M66" s="169"/>
      <c r="N66" s="103">
        <f t="shared" si="20"/>
        <v>0</v>
      </c>
      <c r="O66" s="169"/>
      <c r="P66" s="103">
        <f t="shared" si="21"/>
        <v>0</v>
      </c>
      <c r="Q66" s="169"/>
      <c r="R66" s="103">
        <f t="shared" si="22"/>
        <v>0</v>
      </c>
      <c r="S66" s="169"/>
      <c r="T66" s="103"/>
    </row>
    <row r="67" spans="1:20" ht="24" customHeight="1" x14ac:dyDescent="0.2">
      <c r="A67" s="145" t="str">
        <f t="shared" si="23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6"/>
        <v>0</v>
      </c>
      <c r="G67" s="168"/>
      <c r="H67" s="103">
        <f t="shared" si="17"/>
        <v>0</v>
      </c>
      <c r="I67" s="169"/>
      <c r="J67" s="103">
        <f t="shared" si="18"/>
        <v>0</v>
      </c>
      <c r="K67" s="169"/>
      <c r="L67" s="103">
        <f t="shared" si="19"/>
        <v>0</v>
      </c>
      <c r="M67" s="169"/>
      <c r="N67" s="103">
        <f t="shared" si="20"/>
        <v>0</v>
      </c>
      <c r="O67" s="169"/>
      <c r="P67" s="103">
        <f t="shared" si="21"/>
        <v>0</v>
      </c>
      <c r="Q67" s="169"/>
      <c r="R67" s="103">
        <f t="shared" si="22"/>
        <v>0</v>
      </c>
      <c r="S67" s="169"/>
      <c r="T67" s="103"/>
    </row>
    <row r="68" spans="1:20" ht="24" customHeight="1" x14ac:dyDescent="0.2">
      <c r="A68" s="145" t="str">
        <f t="shared" si="23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6"/>
        <v>0</v>
      </c>
      <c r="G68" s="168"/>
      <c r="H68" s="103">
        <f t="shared" si="17"/>
        <v>0</v>
      </c>
      <c r="I68" s="170"/>
      <c r="J68" s="103">
        <f t="shared" si="18"/>
        <v>0</v>
      </c>
      <c r="K68" s="170"/>
      <c r="L68" s="103">
        <f t="shared" si="19"/>
        <v>0</v>
      </c>
      <c r="M68" s="170"/>
      <c r="N68" s="103">
        <f t="shared" si="20"/>
        <v>0</v>
      </c>
      <c r="O68" s="170"/>
      <c r="P68" s="103">
        <f t="shared" si="21"/>
        <v>0</v>
      </c>
      <c r="Q68" s="170"/>
      <c r="R68" s="103">
        <f t="shared" si="22"/>
        <v>0</v>
      </c>
      <c r="S68" s="170"/>
      <c r="T68" s="103"/>
    </row>
    <row r="69" spans="1:20" ht="24" customHeight="1" x14ac:dyDescent="0.2">
      <c r="A69" s="145" t="str">
        <f t="shared" si="23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6"/>
        <v>0</v>
      </c>
      <c r="G69" s="168"/>
      <c r="H69" s="103">
        <f t="shared" si="17"/>
        <v>0</v>
      </c>
      <c r="I69" s="170"/>
      <c r="J69" s="103">
        <f t="shared" si="18"/>
        <v>0</v>
      </c>
      <c r="K69" s="170"/>
      <c r="L69" s="103">
        <f t="shared" si="19"/>
        <v>0</v>
      </c>
      <c r="M69" s="170"/>
      <c r="N69" s="103">
        <f t="shared" si="20"/>
        <v>0</v>
      </c>
      <c r="O69" s="170"/>
      <c r="P69" s="103">
        <f t="shared" si="21"/>
        <v>0</v>
      </c>
      <c r="Q69" s="170"/>
      <c r="R69" s="103">
        <f t="shared" si="22"/>
        <v>0</v>
      </c>
      <c r="S69" s="170"/>
      <c r="T69" s="103"/>
    </row>
    <row r="70" spans="1:20" ht="24" customHeight="1" x14ac:dyDescent="0.2">
      <c r="A70" s="145" t="str">
        <f t="shared" si="23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6"/>
        <v>0</v>
      </c>
      <c r="G70" s="168"/>
      <c r="H70" s="103">
        <f t="shared" si="17"/>
        <v>0</v>
      </c>
      <c r="I70" s="170"/>
      <c r="J70" s="103">
        <f t="shared" si="18"/>
        <v>0</v>
      </c>
      <c r="K70" s="170"/>
      <c r="L70" s="103">
        <f t="shared" si="19"/>
        <v>0</v>
      </c>
      <c r="M70" s="170"/>
      <c r="N70" s="103">
        <f t="shared" si="20"/>
        <v>0</v>
      </c>
      <c r="O70" s="170"/>
      <c r="P70" s="103">
        <f t="shared" si="21"/>
        <v>0</v>
      </c>
      <c r="Q70" s="170"/>
      <c r="R70" s="103">
        <f t="shared" si="22"/>
        <v>0</v>
      </c>
      <c r="S70" s="170"/>
      <c r="T70" s="103"/>
    </row>
    <row r="71" spans="1:20" ht="24" customHeight="1" x14ac:dyDescent="0.2">
      <c r="A71" s="145" t="str">
        <f t="shared" si="23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6"/>
        <v>0</v>
      </c>
      <c r="G71" s="168"/>
      <c r="H71" s="103">
        <f t="shared" si="17"/>
        <v>0</v>
      </c>
      <c r="I71" s="170"/>
      <c r="J71" s="103">
        <f t="shared" si="18"/>
        <v>0</v>
      </c>
      <c r="K71" s="170"/>
      <c r="L71" s="103">
        <f t="shared" si="19"/>
        <v>0</v>
      </c>
      <c r="M71" s="170"/>
      <c r="N71" s="103">
        <f t="shared" si="20"/>
        <v>0</v>
      </c>
      <c r="O71" s="170"/>
      <c r="P71" s="103">
        <f t="shared" si="21"/>
        <v>0</v>
      </c>
      <c r="Q71" s="170"/>
      <c r="R71" s="103">
        <f t="shared" si="22"/>
        <v>0</v>
      </c>
      <c r="S71" s="170"/>
      <c r="T71" s="103"/>
    </row>
    <row r="72" spans="1:20" ht="24" customHeight="1" x14ac:dyDescent="0.2">
      <c r="A72" s="145" t="str">
        <f t="shared" si="23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6"/>
        <v>0</v>
      </c>
      <c r="G72" s="168"/>
      <c r="H72" s="103">
        <f t="shared" si="17"/>
        <v>0</v>
      </c>
      <c r="I72" s="170"/>
      <c r="J72" s="103">
        <f t="shared" si="18"/>
        <v>0</v>
      </c>
      <c r="K72" s="170"/>
      <c r="L72" s="103">
        <f t="shared" si="19"/>
        <v>0</v>
      </c>
      <c r="M72" s="170"/>
      <c r="N72" s="103">
        <f t="shared" si="20"/>
        <v>0</v>
      </c>
      <c r="O72" s="170"/>
      <c r="P72" s="103">
        <f t="shared" si="21"/>
        <v>0</v>
      </c>
      <c r="Q72" s="170"/>
      <c r="R72" s="103">
        <f t="shared" si="22"/>
        <v>0</v>
      </c>
      <c r="S72" s="170"/>
      <c r="T72" s="103"/>
    </row>
    <row r="73" spans="1:20" ht="24" customHeight="1" x14ac:dyDescent="0.2">
      <c r="A73" s="145" t="str">
        <f t="shared" si="23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6"/>
        <v>0</v>
      </c>
      <c r="G73" s="168"/>
      <c r="H73" s="103">
        <f t="shared" si="17"/>
        <v>0</v>
      </c>
      <c r="I73" s="170"/>
      <c r="J73" s="103">
        <f t="shared" si="18"/>
        <v>0</v>
      </c>
      <c r="K73" s="170"/>
      <c r="L73" s="103">
        <f t="shared" si="19"/>
        <v>0</v>
      </c>
      <c r="M73" s="170"/>
      <c r="N73" s="103">
        <f t="shared" si="20"/>
        <v>0</v>
      </c>
      <c r="O73" s="170"/>
      <c r="P73" s="103">
        <f t="shared" si="21"/>
        <v>0</v>
      </c>
      <c r="Q73" s="170"/>
      <c r="R73" s="103">
        <f t="shared" si="22"/>
        <v>0</v>
      </c>
      <c r="S73" s="170"/>
      <c r="T73" s="103"/>
    </row>
    <row r="74" spans="1:20" ht="24" customHeight="1" x14ac:dyDescent="0.2">
      <c r="A74" s="145" t="str">
        <f t="shared" si="23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6"/>
        <v>0</v>
      </c>
      <c r="G74" s="168"/>
      <c r="H74" s="103">
        <f t="shared" si="17"/>
        <v>0</v>
      </c>
      <c r="I74" s="170"/>
      <c r="J74" s="103">
        <f t="shared" si="18"/>
        <v>0</v>
      </c>
      <c r="K74" s="170"/>
      <c r="L74" s="103">
        <f t="shared" si="19"/>
        <v>0</v>
      </c>
      <c r="M74" s="170"/>
      <c r="N74" s="103">
        <f t="shared" si="20"/>
        <v>0</v>
      </c>
      <c r="O74" s="170"/>
      <c r="P74" s="103">
        <f t="shared" si="21"/>
        <v>0</v>
      </c>
      <c r="Q74" s="170"/>
      <c r="R74" s="103">
        <f t="shared" si="22"/>
        <v>0</v>
      </c>
      <c r="S74" s="170"/>
      <c r="T74" s="103"/>
    </row>
    <row r="75" spans="1:20" ht="24" customHeight="1" x14ac:dyDescent="0.2">
      <c r="A75" s="145" t="str">
        <f t="shared" si="23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6"/>
        <v>0</v>
      </c>
      <c r="G75" s="168"/>
      <c r="H75" s="103">
        <f t="shared" si="17"/>
        <v>0</v>
      </c>
      <c r="I75" s="170"/>
      <c r="J75" s="103">
        <f t="shared" si="18"/>
        <v>0</v>
      </c>
      <c r="K75" s="170"/>
      <c r="L75" s="103">
        <f t="shared" si="19"/>
        <v>0</v>
      </c>
      <c r="M75" s="170"/>
      <c r="N75" s="103">
        <f t="shared" si="20"/>
        <v>0</v>
      </c>
      <c r="O75" s="170"/>
      <c r="P75" s="103">
        <f t="shared" si="21"/>
        <v>0</v>
      </c>
      <c r="Q75" s="170"/>
      <c r="R75" s="103">
        <f t="shared" si="22"/>
        <v>0</v>
      </c>
      <c r="S75" s="170"/>
      <c r="T75" s="103"/>
    </row>
    <row r="76" spans="1:20" ht="24" customHeight="1" x14ac:dyDescent="0.2">
      <c r="A76" s="145" t="str">
        <f t="shared" si="23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6"/>
        <v>0</v>
      </c>
      <c r="G76" s="168"/>
      <c r="H76" s="103">
        <f t="shared" si="17"/>
        <v>0</v>
      </c>
      <c r="I76" s="170"/>
      <c r="J76" s="103">
        <f t="shared" si="18"/>
        <v>0</v>
      </c>
      <c r="K76" s="170"/>
      <c r="L76" s="103">
        <f t="shared" si="19"/>
        <v>0</v>
      </c>
      <c r="M76" s="170"/>
      <c r="N76" s="103">
        <f t="shared" si="20"/>
        <v>0</v>
      </c>
      <c r="O76" s="170"/>
      <c r="P76" s="103">
        <f t="shared" si="21"/>
        <v>0</v>
      </c>
      <c r="Q76" s="170"/>
      <c r="R76" s="103">
        <f t="shared" si="22"/>
        <v>0</v>
      </c>
      <c r="S76" s="170"/>
      <c r="T76" s="103"/>
    </row>
    <row r="77" spans="1:20" ht="24" customHeight="1" x14ac:dyDescent="0.2">
      <c r="A77" s="145" t="str">
        <f t="shared" si="23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6"/>
        <v>0</v>
      </c>
      <c r="G77" s="168"/>
      <c r="H77" s="103">
        <f t="shared" si="17"/>
        <v>0</v>
      </c>
      <c r="I77" s="170"/>
      <c r="J77" s="103">
        <f t="shared" si="18"/>
        <v>0</v>
      </c>
      <c r="K77" s="170"/>
      <c r="L77" s="103">
        <f t="shared" si="19"/>
        <v>0</v>
      </c>
      <c r="M77" s="170"/>
      <c r="N77" s="103">
        <f t="shared" si="20"/>
        <v>0</v>
      </c>
      <c r="O77" s="170"/>
      <c r="P77" s="103">
        <f t="shared" si="21"/>
        <v>0</v>
      </c>
      <c r="Q77" s="170"/>
      <c r="R77" s="103">
        <f t="shared" si="22"/>
        <v>0</v>
      </c>
      <c r="S77" s="170"/>
      <c r="T77" s="103"/>
    </row>
    <row r="78" spans="1:20" ht="24" customHeight="1" x14ac:dyDescent="0.2">
      <c r="A78" s="145" t="str">
        <f t="shared" si="23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6"/>
        <v>0</v>
      </c>
      <c r="G78" s="168"/>
      <c r="H78" s="103">
        <f t="shared" si="17"/>
        <v>0</v>
      </c>
      <c r="I78" s="170"/>
      <c r="J78" s="103">
        <f t="shared" si="18"/>
        <v>0</v>
      </c>
      <c r="K78" s="170"/>
      <c r="L78" s="103">
        <f t="shared" si="19"/>
        <v>0</v>
      </c>
      <c r="M78" s="170"/>
      <c r="N78" s="103">
        <f t="shared" si="20"/>
        <v>0</v>
      </c>
      <c r="O78" s="170"/>
      <c r="P78" s="103">
        <f t="shared" si="21"/>
        <v>0</v>
      </c>
      <c r="Q78" s="170"/>
      <c r="R78" s="103">
        <f t="shared" si="22"/>
        <v>0</v>
      </c>
      <c r="S78" s="170"/>
      <c r="T78" s="103"/>
    </row>
    <row r="79" spans="1:20" ht="24" customHeight="1" x14ac:dyDescent="0.2">
      <c r="A79" s="145" t="str">
        <f t="shared" si="23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6"/>
        <v>0</v>
      </c>
      <c r="G79" s="168"/>
      <c r="H79" s="103">
        <f t="shared" si="17"/>
        <v>0</v>
      </c>
      <c r="I79" s="170"/>
      <c r="J79" s="103">
        <f t="shared" si="18"/>
        <v>0</v>
      </c>
      <c r="K79" s="170"/>
      <c r="L79" s="103">
        <f t="shared" si="19"/>
        <v>0</v>
      </c>
      <c r="M79" s="170"/>
      <c r="N79" s="103">
        <f t="shared" si="20"/>
        <v>0</v>
      </c>
      <c r="O79" s="170"/>
      <c r="P79" s="103">
        <f t="shared" si="21"/>
        <v>0</v>
      </c>
      <c r="Q79" s="170"/>
      <c r="R79" s="103">
        <f t="shared" si="22"/>
        <v>0</v>
      </c>
      <c r="S79" s="170"/>
      <c r="T79" s="103"/>
    </row>
    <row r="80" spans="1:20" ht="24" customHeight="1" x14ac:dyDescent="0.2">
      <c r="A80" s="145" t="str">
        <f t="shared" si="23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6"/>
        <v>0</v>
      </c>
      <c r="G80" s="168"/>
      <c r="H80" s="103">
        <f t="shared" si="17"/>
        <v>0</v>
      </c>
      <c r="I80" s="170"/>
      <c r="J80" s="103">
        <f t="shared" si="18"/>
        <v>0</v>
      </c>
      <c r="K80" s="170"/>
      <c r="L80" s="103">
        <f t="shared" si="19"/>
        <v>0</v>
      </c>
      <c r="M80" s="170"/>
      <c r="N80" s="103">
        <f t="shared" si="20"/>
        <v>0</v>
      </c>
      <c r="O80" s="170"/>
      <c r="P80" s="103">
        <f t="shared" si="21"/>
        <v>0</v>
      </c>
      <c r="Q80" s="170"/>
      <c r="R80" s="103">
        <f t="shared" si="22"/>
        <v>0</v>
      </c>
      <c r="S80" s="170"/>
      <c r="T80" s="103"/>
    </row>
    <row r="81" spans="1:20" ht="24" customHeight="1" thickBot="1" x14ac:dyDescent="0.25">
      <c r="A81" s="145" t="str">
        <f t="shared" si="23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6"/>
        <v>0</v>
      </c>
      <c r="G81" s="168"/>
      <c r="H81" s="103">
        <f t="shared" si="17"/>
        <v>0</v>
      </c>
      <c r="I81" s="170"/>
      <c r="J81" s="103">
        <f t="shared" si="18"/>
        <v>0</v>
      </c>
      <c r="K81" s="170"/>
      <c r="L81" s="103">
        <f t="shared" si="19"/>
        <v>0</v>
      </c>
      <c r="M81" s="170"/>
      <c r="N81" s="103">
        <f t="shared" si="20"/>
        <v>0</v>
      </c>
      <c r="O81" s="170"/>
      <c r="P81" s="103">
        <f t="shared" si="21"/>
        <v>0</v>
      </c>
      <c r="Q81" s="170"/>
      <c r="R81" s="103">
        <f t="shared" si="22"/>
        <v>0</v>
      </c>
      <c r="S81" s="170"/>
      <c r="T81" s="103"/>
    </row>
    <row r="82" spans="1:20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  <c r="S82" s="110"/>
      <c r="T82" s="104"/>
    </row>
    <row r="83" spans="1:20" ht="10.5" customHeight="1" thickBot="1" x14ac:dyDescent="0.25">
      <c r="A83" s="151"/>
      <c r="B83" s="152" t="str">
        <f>CONCATENATE("Award to"&amp;" "&amp;$G$1)</f>
        <v>Award to Hammer Construction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  <c r="S83" s="109"/>
      <c r="T83" s="105"/>
    </row>
    <row r="84" spans="1:20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4">IF(AND(ISNUMBER($D84),ISNUMBER(E84)),$D84*E84,0)</f>
        <v>0</v>
      </c>
      <c r="G84" s="168"/>
      <c r="H84" s="103">
        <f t="shared" ref="H84:H107" si="25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  <c r="S84" s="169"/>
      <c r="T84" s="103"/>
    </row>
    <row r="85" spans="1:20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4"/>
        <v>0</v>
      </c>
      <c r="G85" s="168"/>
      <c r="H85" s="103">
        <f t="shared" si="25"/>
        <v>0</v>
      </c>
      <c r="I85" s="169"/>
      <c r="J85" s="103">
        <f t="shared" ref="J85:J107" si="26">IF(AND(ISNUMBER($D85),ISNUMBER(I85)),$D85*I85,0)</f>
        <v>0</v>
      </c>
      <c r="K85" s="169"/>
      <c r="L85" s="103">
        <f t="shared" ref="L85:L107" si="27">IF(AND(ISNUMBER($D85),ISNUMBER(K85)),$D85*K85,0)</f>
        <v>0</v>
      </c>
      <c r="M85" s="169"/>
      <c r="N85" s="103">
        <f t="shared" ref="N85:N107" si="28">IF(AND(ISNUMBER($D85),ISNUMBER(M85)),$D85*M85,0)</f>
        <v>0</v>
      </c>
      <c r="O85" s="169"/>
      <c r="P85" s="103"/>
      <c r="Q85" s="169"/>
      <c r="R85" s="103">
        <f t="shared" ref="R85:R107" si="29">IF(AND(ISNUMBER($D85),ISNUMBER(Q85)),$D85*Q85,0)</f>
        <v>0</v>
      </c>
      <c r="S85" s="169"/>
      <c r="T85" s="103"/>
    </row>
    <row r="86" spans="1:20" ht="24" customHeight="1" x14ac:dyDescent="0.2">
      <c r="A86" s="145" t="str">
        <f t="shared" ref="A86:A107" si="30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4"/>
        <v>0</v>
      </c>
      <c r="G86" s="168"/>
      <c r="H86" s="103">
        <f t="shared" si="25"/>
        <v>0</v>
      </c>
      <c r="I86" s="169"/>
      <c r="J86" s="103">
        <f t="shared" si="26"/>
        <v>0</v>
      </c>
      <c r="K86" s="169"/>
      <c r="L86" s="103">
        <f t="shared" si="27"/>
        <v>0</v>
      </c>
      <c r="M86" s="169"/>
      <c r="N86" s="103">
        <f t="shared" si="28"/>
        <v>0</v>
      </c>
      <c r="O86" s="169"/>
      <c r="P86" s="103"/>
      <c r="Q86" s="169"/>
      <c r="R86" s="103">
        <f t="shared" si="29"/>
        <v>0</v>
      </c>
      <c r="S86" s="169"/>
      <c r="T86" s="103"/>
    </row>
    <row r="87" spans="1:20" ht="24" customHeight="1" x14ac:dyDescent="0.2">
      <c r="A87" s="145" t="str">
        <f t="shared" si="30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4"/>
        <v>0</v>
      </c>
      <c r="G87" s="168"/>
      <c r="H87" s="103">
        <f t="shared" si="25"/>
        <v>0</v>
      </c>
      <c r="I87" s="169"/>
      <c r="J87" s="103">
        <f t="shared" si="26"/>
        <v>0</v>
      </c>
      <c r="K87" s="169"/>
      <c r="L87" s="103">
        <f t="shared" si="27"/>
        <v>0</v>
      </c>
      <c r="M87" s="169"/>
      <c r="N87" s="103">
        <f t="shared" si="28"/>
        <v>0</v>
      </c>
      <c r="O87" s="169"/>
      <c r="P87" s="103"/>
      <c r="Q87" s="169"/>
      <c r="R87" s="103">
        <f t="shared" si="29"/>
        <v>0</v>
      </c>
      <c r="S87" s="169"/>
      <c r="T87" s="103"/>
    </row>
    <row r="88" spans="1:20" ht="24" customHeight="1" x14ac:dyDescent="0.2">
      <c r="A88" s="145" t="str">
        <f t="shared" si="30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4"/>
        <v>0</v>
      </c>
      <c r="G88" s="168"/>
      <c r="H88" s="103">
        <f t="shared" si="25"/>
        <v>0</v>
      </c>
      <c r="I88" s="169"/>
      <c r="J88" s="103">
        <f t="shared" si="26"/>
        <v>0</v>
      </c>
      <c r="K88" s="169"/>
      <c r="L88" s="103">
        <f t="shared" si="27"/>
        <v>0</v>
      </c>
      <c r="M88" s="169"/>
      <c r="N88" s="103">
        <f t="shared" si="28"/>
        <v>0</v>
      </c>
      <c r="O88" s="169"/>
      <c r="P88" s="103"/>
      <c r="Q88" s="169"/>
      <c r="R88" s="103">
        <f t="shared" si="29"/>
        <v>0</v>
      </c>
      <c r="S88" s="169"/>
      <c r="T88" s="103"/>
    </row>
    <row r="89" spans="1:20" ht="24" customHeight="1" x14ac:dyDescent="0.2">
      <c r="A89" s="145" t="str">
        <f t="shared" si="30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4"/>
        <v>0</v>
      </c>
      <c r="G89" s="168"/>
      <c r="H89" s="103">
        <f t="shared" si="25"/>
        <v>0</v>
      </c>
      <c r="I89" s="169"/>
      <c r="J89" s="103">
        <f t="shared" si="26"/>
        <v>0</v>
      </c>
      <c r="K89" s="169"/>
      <c r="L89" s="103">
        <f t="shared" si="27"/>
        <v>0</v>
      </c>
      <c r="M89" s="169"/>
      <c r="N89" s="103">
        <f t="shared" si="28"/>
        <v>0</v>
      </c>
      <c r="O89" s="169"/>
      <c r="P89" s="103"/>
      <c r="Q89" s="169"/>
      <c r="R89" s="103">
        <f t="shared" si="29"/>
        <v>0</v>
      </c>
      <c r="S89" s="169"/>
      <c r="T89" s="103"/>
    </row>
    <row r="90" spans="1:20" ht="24" customHeight="1" x14ac:dyDescent="0.2">
      <c r="A90" s="145" t="str">
        <f t="shared" si="30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4"/>
        <v>0</v>
      </c>
      <c r="G90" s="168"/>
      <c r="H90" s="103">
        <f t="shared" si="25"/>
        <v>0</v>
      </c>
      <c r="I90" s="169"/>
      <c r="J90" s="103">
        <f t="shared" si="26"/>
        <v>0</v>
      </c>
      <c r="K90" s="169"/>
      <c r="L90" s="103">
        <f t="shared" si="27"/>
        <v>0</v>
      </c>
      <c r="M90" s="169"/>
      <c r="N90" s="103">
        <f t="shared" si="28"/>
        <v>0</v>
      </c>
      <c r="O90" s="169"/>
      <c r="P90" s="103"/>
      <c r="Q90" s="169"/>
      <c r="R90" s="103">
        <f t="shared" si="29"/>
        <v>0</v>
      </c>
      <c r="S90" s="169"/>
      <c r="T90" s="103"/>
    </row>
    <row r="91" spans="1:20" ht="24" customHeight="1" x14ac:dyDescent="0.2">
      <c r="A91" s="145" t="str">
        <f t="shared" si="30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4"/>
        <v>0</v>
      </c>
      <c r="G91" s="168"/>
      <c r="H91" s="103">
        <f t="shared" si="25"/>
        <v>0</v>
      </c>
      <c r="I91" s="169"/>
      <c r="J91" s="103">
        <f t="shared" si="26"/>
        <v>0</v>
      </c>
      <c r="K91" s="169"/>
      <c r="L91" s="103">
        <f t="shared" si="27"/>
        <v>0</v>
      </c>
      <c r="M91" s="169"/>
      <c r="N91" s="103">
        <f t="shared" si="28"/>
        <v>0</v>
      </c>
      <c r="O91" s="169"/>
      <c r="P91" s="103"/>
      <c r="Q91" s="169"/>
      <c r="R91" s="103">
        <f t="shared" si="29"/>
        <v>0</v>
      </c>
      <c r="S91" s="169"/>
      <c r="T91" s="103"/>
    </row>
    <row r="92" spans="1:20" ht="24" customHeight="1" x14ac:dyDescent="0.2">
      <c r="A92" s="145" t="str">
        <f t="shared" si="30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4"/>
        <v>0</v>
      </c>
      <c r="G92" s="168"/>
      <c r="H92" s="103">
        <f t="shared" si="25"/>
        <v>0</v>
      </c>
      <c r="I92" s="169"/>
      <c r="J92" s="103">
        <f t="shared" si="26"/>
        <v>0</v>
      </c>
      <c r="K92" s="169"/>
      <c r="L92" s="103">
        <f t="shared" si="27"/>
        <v>0</v>
      </c>
      <c r="M92" s="169"/>
      <c r="N92" s="103">
        <f t="shared" si="28"/>
        <v>0</v>
      </c>
      <c r="O92" s="169"/>
      <c r="P92" s="103"/>
      <c r="Q92" s="169"/>
      <c r="R92" s="103">
        <f t="shared" si="29"/>
        <v>0</v>
      </c>
      <c r="S92" s="169"/>
      <c r="T92" s="103"/>
    </row>
    <row r="93" spans="1:20" ht="24" customHeight="1" x14ac:dyDescent="0.2">
      <c r="A93" s="145" t="str">
        <f t="shared" si="30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4"/>
        <v>0</v>
      </c>
      <c r="G93" s="168"/>
      <c r="H93" s="103">
        <f t="shared" si="25"/>
        <v>0</v>
      </c>
      <c r="I93" s="169"/>
      <c r="J93" s="103">
        <f t="shared" si="26"/>
        <v>0</v>
      </c>
      <c r="K93" s="169"/>
      <c r="L93" s="103">
        <f t="shared" si="27"/>
        <v>0</v>
      </c>
      <c r="M93" s="169"/>
      <c r="N93" s="103">
        <f t="shared" si="28"/>
        <v>0</v>
      </c>
      <c r="O93" s="169"/>
      <c r="P93" s="103"/>
      <c r="Q93" s="169"/>
      <c r="R93" s="103">
        <f t="shared" si="29"/>
        <v>0</v>
      </c>
      <c r="S93" s="169"/>
      <c r="T93" s="103"/>
    </row>
    <row r="94" spans="1:20" ht="24" customHeight="1" x14ac:dyDescent="0.2">
      <c r="A94" s="145" t="str">
        <f t="shared" si="30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4"/>
        <v>0</v>
      </c>
      <c r="G94" s="168"/>
      <c r="H94" s="103">
        <f t="shared" si="25"/>
        <v>0</v>
      </c>
      <c r="I94" s="170"/>
      <c r="J94" s="103">
        <f t="shared" si="26"/>
        <v>0</v>
      </c>
      <c r="K94" s="170"/>
      <c r="L94" s="103">
        <f t="shared" si="27"/>
        <v>0</v>
      </c>
      <c r="M94" s="170"/>
      <c r="N94" s="103">
        <f t="shared" si="28"/>
        <v>0</v>
      </c>
      <c r="O94" s="170"/>
      <c r="P94" s="103"/>
      <c r="Q94" s="170"/>
      <c r="R94" s="103">
        <f t="shared" si="29"/>
        <v>0</v>
      </c>
      <c r="S94" s="170"/>
      <c r="T94" s="103"/>
    </row>
    <row r="95" spans="1:20" ht="24" customHeight="1" x14ac:dyDescent="0.2">
      <c r="A95" s="145" t="str">
        <f t="shared" si="30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4"/>
        <v>0</v>
      </c>
      <c r="G95" s="168"/>
      <c r="H95" s="103">
        <f t="shared" si="25"/>
        <v>0</v>
      </c>
      <c r="I95" s="170"/>
      <c r="J95" s="103">
        <f t="shared" si="26"/>
        <v>0</v>
      </c>
      <c r="K95" s="170"/>
      <c r="L95" s="103">
        <f t="shared" si="27"/>
        <v>0</v>
      </c>
      <c r="M95" s="170"/>
      <c r="N95" s="103">
        <f t="shared" si="28"/>
        <v>0</v>
      </c>
      <c r="O95" s="170"/>
      <c r="P95" s="103"/>
      <c r="Q95" s="170"/>
      <c r="R95" s="103">
        <f t="shared" si="29"/>
        <v>0</v>
      </c>
      <c r="S95" s="170"/>
      <c r="T95" s="103"/>
    </row>
    <row r="96" spans="1:20" ht="24" customHeight="1" x14ac:dyDescent="0.2">
      <c r="A96" s="145" t="str">
        <f t="shared" si="30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4"/>
        <v>0</v>
      </c>
      <c r="G96" s="168"/>
      <c r="H96" s="103">
        <f t="shared" si="25"/>
        <v>0</v>
      </c>
      <c r="I96" s="170"/>
      <c r="J96" s="103">
        <f t="shared" si="26"/>
        <v>0</v>
      </c>
      <c r="K96" s="170"/>
      <c r="L96" s="103">
        <f t="shared" si="27"/>
        <v>0</v>
      </c>
      <c r="M96" s="170"/>
      <c r="N96" s="103">
        <f t="shared" si="28"/>
        <v>0</v>
      </c>
      <c r="O96" s="170"/>
      <c r="P96" s="103"/>
      <c r="Q96" s="170"/>
      <c r="R96" s="103">
        <f t="shared" si="29"/>
        <v>0</v>
      </c>
      <c r="S96" s="170"/>
      <c r="T96" s="103"/>
    </row>
    <row r="97" spans="1:20" ht="24" customHeight="1" x14ac:dyDescent="0.2">
      <c r="A97" s="145" t="str">
        <f t="shared" si="30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4"/>
        <v>0</v>
      </c>
      <c r="G97" s="168"/>
      <c r="H97" s="103">
        <f t="shared" si="25"/>
        <v>0</v>
      </c>
      <c r="I97" s="170"/>
      <c r="J97" s="103">
        <f t="shared" si="26"/>
        <v>0</v>
      </c>
      <c r="K97" s="170"/>
      <c r="L97" s="103">
        <f t="shared" si="27"/>
        <v>0</v>
      </c>
      <c r="M97" s="170"/>
      <c r="N97" s="103">
        <f t="shared" si="28"/>
        <v>0</v>
      </c>
      <c r="O97" s="170"/>
      <c r="P97" s="103"/>
      <c r="Q97" s="170"/>
      <c r="R97" s="103">
        <f t="shared" si="29"/>
        <v>0</v>
      </c>
      <c r="S97" s="170"/>
      <c r="T97" s="103"/>
    </row>
    <row r="98" spans="1:20" ht="24" customHeight="1" x14ac:dyDescent="0.2">
      <c r="A98" s="145" t="str">
        <f t="shared" si="30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4"/>
        <v>0</v>
      </c>
      <c r="G98" s="168"/>
      <c r="H98" s="103">
        <f t="shared" si="25"/>
        <v>0</v>
      </c>
      <c r="I98" s="170"/>
      <c r="J98" s="103">
        <f t="shared" si="26"/>
        <v>0</v>
      </c>
      <c r="K98" s="170"/>
      <c r="L98" s="103">
        <f t="shared" si="27"/>
        <v>0</v>
      </c>
      <c r="M98" s="170"/>
      <c r="N98" s="103">
        <f t="shared" si="28"/>
        <v>0</v>
      </c>
      <c r="O98" s="170"/>
      <c r="P98" s="103"/>
      <c r="Q98" s="170"/>
      <c r="R98" s="103">
        <f t="shared" si="29"/>
        <v>0</v>
      </c>
      <c r="S98" s="170"/>
      <c r="T98" s="103"/>
    </row>
    <row r="99" spans="1:20" ht="24" customHeight="1" x14ac:dyDescent="0.2">
      <c r="A99" s="145" t="str">
        <f t="shared" si="30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4"/>
        <v>0</v>
      </c>
      <c r="G99" s="168"/>
      <c r="H99" s="103">
        <f t="shared" si="25"/>
        <v>0</v>
      </c>
      <c r="I99" s="170"/>
      <c r="J99" s="103">
        <f t="shared" si="26"/>
        <v>0</v>
      </c>
      <c r="K99" s="170"/>
      <c r="L99" s="103">
        <f t="shared" si="27"/>
        <v>0</v>
      </c>
      <c r="M99" s="170"/>
      <c r="N99" s="103">
        <f t="shared" si="28"/>
        <v>0</v>
      </c>
      <c r="O99" s="170"/>
      <c r="P99" s="103"/>
      <c r="Q99" s="170"/>
      <c r="R99" s="103">
        <f t="shared" si="29"/>
        <v>0</v>
      </c>
      <c r="S99" s="170"/>
      <c r="T99" s="103"/>
    </row>
    <row r="100" spans="1:20" ht="24" customHeight="1" x14ac:dyDescent="0.2">
      <c r="A100" s="145" t="str">
        <f t="shared" si="30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4"/>
        <v>0</v>
      </c>
      <c r="G100" s="168"/>
      <c r="H100" s="103">
        <f t="shared" si="25"/>
        <v>0</v>
      </c>
      <c r="I100" s="170"/>
      <c r="J100" s="103">
        <f t="shared" si="26"/>
        <v>0</v>
      </c>
      <c r="K100" s="170"/>
      <c r="L100" s="103">
        <f t="shared" si="27"/>
        <v>0</v>
      </c>
      <c r="M100" s="170"/>
      <c r="N100" s="103">
        <f t="shared" si="28"/>
        <v>0</v>
      </c>
      <c r="O100" s="170"/>
      <c r="P100" s="103"/>
      <c r="Q100" s="170"/>
      <c r="R100" s="103">
        <f t="shared" si="29"/>
        <v>0</v>
      </c>
      <c r="S100" s="170"/>
      <c r="T100" s="103"/>
    </row>
    <row r="101" spans="1:20" ht="24" customHeight="1" x14ac:dyDescent="0.2">
      <c r="A101" s="145" t="str">
        <f t="shared" si="30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4"/>
        <v>0</v>
      </c>
      <c r="G101" s="168"/>
      <c r="H101" s="103">
        <f t="shared" si="25"/>
        <v>0</v>
      </c>
      <c r="I101" s="170"/>
      <c r="J101" s="103">
        <f t="shared" si="26"/>
        <v>0</v>
      </c>
      <c r="K101" s="170"/>
      <c r="L101" s="103">
        <f t="shared" si="27"/>
        <v>0</v>
      </c>
      <c r="M101" s="170"/>
      <c r="N101" s="103">
        <f t="shared" si="28"/>
        <v>0</v>
      </c>
      <c r="O101" s="170"/>
      <c r="P101" s="103"/>
      <c r="Q101" s="170"/>
      <c r="R101" s="103">
        <f t="shared" si="29"/>
        <v>0</v>
      </c>
      <c r="S101" s="170"/>
      <c r="T101" s="103"/>
    </row>
    <row r="102" spans="1:20" ht="24" customHeight="1" x14ac:dyDescent="0.2">
      <c r="A102" s="145" t="str">
        <f t="shared" si="30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4"/>
        <v>0</v>
      </c>
      <c r="G102" s="168"/>
      <c r="H102" s="103">
        <f t="shared" si="25"/>
        <v>0</v>
      </c>
      <c r="I102" s="170"/>
      <c r="J102" s="103">
        <f t="shared" si="26"/>
        <v>0</v>
      </c>
      <c r="K102" s="170"/>
      <c r="L102" s="103">
        <f t="shared" si="27"/>
        <v>0</v>
      </c>
      <c r="M102" s="170"/>
      <c r="N102" s="103">
        <f t="shared" si="28"/>
        <v>0</v>
      </c>
      <c r="O102" s="170"/>
      <c r="P102" s="103"/>
      <c r="Q102" s="170"/>
      <c r="R102" s="103">
        <f t="shared" si="29"/>
        <v>0</v>
      </c>
      <c r="S102" s="170"/>
      <c r="T102" s="103"/>
    </row>
    <row r="103" spans="1:20" ht="24" customHeight="1" x14ac:dyDescent="0.2">
      <c r="A103" s="145" t="str">
        <f t="shared" si="30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4"/>
        <v>0</v>
      </c>
      <c r="G103" s="168"/>
      <c r="H103" s="103">
        <f t="shared" si="25"/>
        <v>0</v>
      </c>
      <c r="I103" s="170"/>
      <c r="J103" s="103">
        <f t="shared" si="26"/>
        <v>0</v>
      </c>
      <c r="K103" s="170"/>
      <c r="L103" s="103">
        <f t="shared" si="27"/>
        <v>0</v>
      </c>
      <c r="M103" s="170"/>
      <c r="N103" s="103">
        <f t="shared" si="28"/>
        <v>0</v>
      </c>
      <c r="O103" s="170"/>
      <c r="P103" s="103"/>
      <c r="Q103" s="170"/>
      <c r="R103" s="103">
        <f t="shared" si="29"/>
        <v>0</v>
      </c>
      <c r="S103" s="170"/>
      <c r="T103" s="103"/>
    </row>
    <row r="104" spans="1:20" ht="24" customHeight="1" x14ac:dyDescent="0.2">
      <c r="A104" s="145" t="str">
        <f t="shared" si="30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4"/>
        <v>0</v>
      </c>
      <c r="G104" s="168"/>
      <c r="H104" s="103">
        <f t="shared" si="25"/>
        <v>0</v>
      </c>
      <c r="I104" s="170"/>
      <c r="J104" s="103">
        <f t="shared" si="26"/>
        <v>0</v>
      </c>
      <c r="K104" s="170"/>
      <c r="L104" s="103">
        <f t="shared" si="27"/>
        <v>0</v>
      </c>
      <c r="M104" s="170"/>
      <c r="N104" s="103">
        <f t="shared" si="28"/>
        <v>0</v>
      </c>
      <c r="O104" s="170"/>
      <c r="P104" s="103"/>
      <c r="Q104" s="170"/>
      <c r="R104" s="103">
        <f t="shared" si="29"/>
        <v>0</v>
      </c>
      <c r="S104" s="170"/>
      <c r="T104" s="103"/>
    </row>
    <row r="105" spans="1:20" ht="24" customHeight="1" x14ac:dyDescent="0.2">
      <c r="A105" s="145" t="str">
        <f t="shared" si="30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4"/>
        <v>0</v>
      </c>
      <c r="G105" s="168"/>
      <c r="H105" s="103">
        <f t="shared" si="25"/>
        <v>0</v>
      </c>
      <c r="I105" s="170"/>
      <c r="J105" s="103">
        <f t="shared" si="26"/>
        <v>0</v>
      </c>
      <c r="K105" s="170"/>
      <c r="L105" s="103">
        <f t="shared" si="27"/>
        <v>0</v>
      </c>
      <c r="M105" s="170"/>
      <c r="N105" s="103">
        <f t="shared" si="28"/>
        <v>0</v>
      </c>
      <c r="O105" s="170"/>
      <c r="P105" s="103"/>
      <c r="Q105" s="170"/>
      <c r="R105" s="103">
        <f t="shared" si="29"/>
        <v>0</v>
      </c>
      <c r="S105" s="170"/>
      <c r="T105" s="103"/>
    </row>
    <row r="106" spans="1:20" ht="24" customHeight="1" x14ac:dyDescent="0.2">
      <c r="A106" s="145" t="str">
        <f t="shared" si="30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4"/>
        <v>0</v>
      </c>
      <c r="G106" s="168"/>
      <c r="H106" s="103">
        <f t="shared" si="25"/>
        <v>0</v>
      </c>
      <c r="I106" s="170"/>
      <c r="J106" s="103">
        <f t="shared" si="26"/>
        <v>0</v>
      </c>
      <c r="K106" s="170"/>
      <c r="L106" s="103">
        <f t="shared" si="27"/>
        <v>0</v>
      </c>
      <c r="M106" s="170"/>
      <c r="N106" s="103">
        <f t="shared" si="28"/>
        <v>0</v>
      </c>
      <c r="O106" s="170"/>
      <c r="P106" s="103"/>
      <c r="Q106" s="170"/>
      <c r="R106" s="103">
        <f t="shared" si="29"/>
        <v>0</v>
      </c>
      <c r="S106" s="170"/>
      <c r="T106" s="103"/>
    </row>
    <row r="107" spans="1:20" ht="24" customHeight="1" thickBot="1" x14ac:dyDescent="0.25">
      <c r="A107" s="145" t="str">
        <f t="shared" si="30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4"/>
        <v>0</v>
      </c>
      <c r="G107" s="168"/>
      <c r="H107" s="103">
        <f t="shared" si="25"/>
        <v>0</v>
      </c>
      <c r="I107" s="170"/>
      <c r="J107" s="103">
        <f t="shared" si="26"/>
        <v>0</v>
      </c>
      <c r="K107" s="170"/>
      <c r="L107" s="103">
        <f t="shared" si="27"/>
        <v>0</v>
      </c>
      <c r="M107" s="170"/>
      <c r="N107" s="103">
        <f t="shared" si="28"/>
        <v>0</v>
      </c>
      <c r="O107" s="170"/>
      <c r="P107" s="103"/>
      <c r="Q107" s="170"/>
      <c r="R107" s="103">
        <f t="shared" si="29"/>
        <v>0</v>
      </c>
      <c r="S107" s="170"/>
      <c r="T107" s="103"/>
    </row>
    <row r="108" spans="1:20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  <c r="S108" s="110"/>
      <c r="T108" s="104"/>
    </row>
    <row r="109" spans="1:20" ht="10.5" customHeight="1" thickBot="1" x14ac:dyDescent="0.25">
      <c r="A109" s="151"/>
      <c r="B109" s="152" t="str">
        <f>CONCATENATE("Award to"&amp;" "&amp;$G$1)</f>
        <v>Award to Hammer Construction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  <c r="S109" s="109"/>
      <c r="T109" s="105"/>
    </row>
    <row r="110" spans="1:20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1">IF(AND(ISNUMBER($D110),ISNUMBER(E110)),$D110*E110,0)</f>
        <v>0</v>
      </c>
      <c r="G110" s="168"/>
      <c r="H110" s="103">
        <f t="shared" ref="H110:H133" si="32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  <c r="S110" s="169"/>
      <c r="T110" s="103"/>
    </row>
    <row r="111" spans="1:20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1"/>
        <v>0</v>
      </c>
      <c r="G111" s="168"/>
      <c r="H111" s="103">
        <f t="shared" si="32"/>
        <v>0</v>
      </c>
      <c r="I111" s="169"/>
      <c r="J111" s="103">
        <f t="shared" ref="J111:J133" si="33">IF(AND(ISNUMBER($D111),ISNUMBER(I111)),$D111*I111,0)</f>
        <v>0</v>
      </c>
      <c r="K111" s="169"/>
      <c r="L111" s="103">
        <f t="shared" ref="L111:L133" si="34">IF(AND(ISNUMBER($D111),ISNUMBER(K111)),$D111*K111,0)</f>
        <v>0</v>
      </c>
      <c r="M111" s="169"/>
      <c r="N111" s="103">
        <f t="shared" ref="N111:N133" si="35">IF(AND(ISNUMBER($D111),ISNUMBER(M111)),$D111*M111,0)</f>
        <v>0</v>
      </c>
      <c r="O111" s="169"/>
      <c r="P111" s="103"/>
      <c r="Q111" s="169"/>
      <c r="R111" s="103">
        <f t="shared" ref="R111:R133" si="36">IF(AND(ISNUMBER($D111),ISNUMBER(Q111)),$D111*Q111,0)</f>
        <v>0</v>
      </c>
      <c r="S111" s="169"/>
      <c r="T111" s="103"/>
    </row>
    <row r="112" spans="1:20" ht="24" customHeight="1" x14ac:dyDescent="0.2">
      <c r="A112" s="145" t="str">
        <f t="shared" ref="A112:A133" si="37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1"/>
        <v>0</v>
      </c>
      <c r="G112" s="168"/>
      <c r="H112" s="103">
        <f t="shared" si="32"/>
        <v>0</v>
      </c>
      <c r="I112" s="169"/>
      <c r="J112" s="103">
        <f t="shared" si="33"/>
        <v>0</v>
      </c>
      <c r="K112" s="169"/>
      <c r="L112" s="103">
        <f t="shared" si="34"/>
        <v>0</v>
      </c>
      <c r="M112" s="169"/>
      <c r="N112" s="103">
        <f t="shared" si="35"/>
        <v>0</v>
      </c>
      <c r="O112" s="169"/>
      <c r="P112" s="103"/>
      <c r="Q112" s="169"/>
      <c r="R112" s="103">
        <f t="shared" si="36"/>
        <v>0</v>
      </c>
      <c r="S112" s="169"/>
      <c r="T112" s="103"/>
    </row>
    <row r="113" spans="1:20" ht="24" customHeight="1" x14ac:dyDescent="0.2">
      <c r="A113" s="145" t="str">
        <f t="shared" si="37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1"/>
        <v>0</v>
      </c>
      <c r="G113" s="168"/>
      <c r="H113" s="103">
        <f t="shared" si="32"/>
        <v>0</v>
      </c>
      <c r="I113" s="169"/>
      <c r="J113" s="103">
        <f t="shared" si="33"/>
        <v>0</v>
      </c>
      <c r="K113" s="169"/>
      <c r="L113" s="103">
        <f t="shared" si="34"/>
        <v>0</v>
      </c>
      <c r="M113" s="169"/>
      <c r="N113" s="103">
        <f t="shared" si="35"/>
        <v>0</v>
      </c>
      <c r="O113" s="169"/>
      <c r="P113" s="103"/>
      <c r="Q113" s="169"/>
      <c r="R113" s="103">
        <f t="shared" si="36"/>
        <v>0</v>
      </c>
      <c r="S113" s="169"/>
      <c r="T113" s="103"/>
    </row>
    <row r="114" spans="1:20" ht="24" customHeight="1" x14ac:dyDescent="0.2">
      <c r="A114" s="145" t="str">
        <f t="shared" si="37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1"/>
        <v>0</v>
      </c>
      <c r="G114" s="168"/>
      <c r="H114" s="103">
        <f t="shared" si="32"/>
        <v>0</v>
      </c>
      <c r="I114" s="169"/>
      <c r="J114" s="103">
        <f t="shared" si="33"/>
        <v>0</v>
      </c>
      <c r="K114" s="169"/>
      <c r="L114" s="103">
        <f t="shared" si="34"/>
        <v>0</v>
      </c>
      <c r="M114" s="169"/>
      <c r="N114" s="103">
        <f t="shared" si="35"/>
        <v>0</v>
      </c>
      <c r="O114" s="169"/>
      <c r="P114" s="103"/>
      <c r="Q114" s="169"/>
      <c r="R114" s="103">
        <f t="shared" si="36"/>
        <v>0</v>
      </c>
      <c r="S114" s="169"/>
      <c r="T114" s="103"/>
    </row>
    <row r="115" spans="1:20" ht="24" customHeight="1" x14ac:dyDescent="0.2">
      <c r="A115" s="145" t="str">
        <f t="shared" si="37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1"/>
        <v>0</v>
      </c>
      <c r="G115" s="168"/>
      <c r="H115" s="103">
        <f t="shared" si="32"/>
        <v>0</v>
      </c>
      <c r="I115" s="169"/>
      <c r="J115" s="103">
        <f t="shared" si="33"/>
        <v>0</v>
      </c>
      <c r="K115" s="169"/>
      <c r="L115" s="103">
        <f t="shared" si="34"/>
        <v>0</v>
      </c>
      <c r="M115" s="169"/>
      <c r="N115" s="103">
        <f t="shared" si="35"/>
        <v>0</v>
      </c>
      <c r="O115" s="169"/>
      <c r="P115" s="103"/>
      <c r="Q115" s="169"/>
      <c r="R115" s="103">
        <f t="shared" si="36"/>
        <v>0</v>
      </c>
      <c r="S115" s="169"/>
      <c r="T115" s="103"/>
    </row>
    <row r="116" spans="1:20" ht="24" customHeight="1" x14ac:dyDescent="0.2">
      <c r="A116" s="145" t="str">
        <f t="shared" si="37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1"/>
        <v>0</v>
      </c>
      <c r="G116" s="168"/>
      <c r="H116" s="103">
        <f t="shared" si="32"/>
        <v>0</v>
      </c>
      <c r="I116" s="169"/>
      <c r="J116" s="103">
        <f t="shared" si="33"/>
        <v>0</v>
      </c>
      <c r="K116" s="169"/>
      <c r="L116" s="103">
        <f t="shared" si="34"/>
        <v>0</v>
      </c>
      <c r="M116" s="169"/>
      <c r="N116" s="103">
        <f t="shared" si="35"/>
        <v>0</v>
      </c>
      <c r="O116" s="169"/>
      <c r="P116" s="103"/>
      <c r="Q116" s="169"/>
      <c r="R116" s="103">
        <f t="shared" si="36"/>
        <v>0</v>
      </c>
      <c r="S116" s="169"/>
      <c r="T116" s="103"/>
    </row>
    <row r="117" spans="1:20" ht="24" customHeight="1" x14ac:dyDescent="0.2">
      <c r="A117" s="145" t="str">
        <f t="shared" si="37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1"/>
        <v>0</v>
      </c>
      <c r="G117" s="168"/>
      <c r="H117" s="103">
        <f t="shared" si="32"/>
        <v>0</v>
      </c>
      <c r="I117" s="169"/>
      <c r="J117" s="103">
        <f t="shared" si="33"/>
        <v>0</v>
      </c>
      <c r="K117" s="169"/>
      <c r="L117" s="103">
        <f t="shared" si="34"/>
        <v>0</v>
      </c>
      <c r="M117" s="169"/>
      <c r="N117" s="103">
        <f t="shared" si="35"/>
        <v>0</v>
      </c>
      <c r="O117" s="169"/>
      <c r="P117" s="103"/>
      <c r="Q117" s="169"/>
      <c r="R117" s="103">
        <f t="shared" si="36"/>
        <v>0</v>
      </c>
      <c r="S117" s="169"/>
      <c r="T117" s="103"/>
    </row>
    <row r="118" spans="1:20" ht="24" customHeight="1" x14ac:dyDescent="0.2">
      <c r="A118" s="145" t="str">
        <f t="shared" si="37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1"/>
        <v>0</v>
      </c>
      <c r="G118" s="168"/>
      <c r="H118" s="103">
        <f t="shared" si="32"/>
        <v>0</v>
      </c>
      <c r="I118" s="169"/>
      <c r="J118" s="103">
        <f t="shared" si="33"/>
        <v>0</v>
      </c>
      <c r="K118" s="169"/>
      <c r="L118" s="103">
        <f t="shared" si="34"/>
        <v>0</v>
      </c>
      <c r="M118" s="169"/>
      <c r="N118" s="103">
        <f t="shared" si="35"/>
        <v>0</v>
      </c>
      <c r="O118" s="169"/>
      <c r="P118" s="103"/>
      <c r="Q118" s="169"/>
      <c r="R118" s="103">
        <f t="shared" si="36"/>
        <v>0</v>
      </c>
      <c r="S118" s="169"/>
      <c r="T118" s="103"/>
    </row>
    <row r="119" spans="1:20" ht="24" customHeight="1" x14ac:dyDescent="0.2">
      <c r="A119" s="145" t="str">
        <f t="shared" si="37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1"/>
        <v>0</v>
      </c>
      <c r="G119" s="168"/>
      <c r="H119" s="103">
        <f t="shared" si="32"/>
        <v>0</v>
      </c>
      <c r="I119" s="169"/>
      <c r="J119" s="103">
        <f t="shared" si="33"/>
        <v>0</v>
      </c>
      <c r="K119" s="169"/>
      <c r="L119" s="103">
        <f t="shared" si="34"/>
        <v>0</v>
      </c>
      <c r="M119" s="169"/>
      <c r="N119" s="103">
        <f t="shared" si="35"/>
        <v>0</v>
      </c>
      <c r="O119" s="169"/>
      <c r="P119" s="103"/>
      <c r="Q119" s="169"/>
      <c r="R119" s="103">
        <f t="shared" si="36"/>
        <v>0</v>
      </c>
      <c r="S119" s="169"/>
      <c r="T119" s="103"/>
    </row>
    <row r="120" spans="1:20" ht="24" customHeight="1" x14ac:dyDescent="0.2">
      <c r="A120" s="145" t="str">
        <f t="shared" si="37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1"/>
        <v>0</v>
      </c>
      <c r="G120" s="168"/>
      <c r="H120" s="103">
        <f t="shared" si="32"/>
        <v>0</v>
      </c>
      <c r="I120" s="170"/>
      <c r="J120" s="103">
        <f t="shared" si="33"/>
        <v>0</v>
      </c>
      <c r="K120" s="170"/>
      <c r="L120" s="103">
        <f t="shared" si="34"/>
        <v>0</v>
      </c>
      <c r="M120" s="170"/>
      <c r="N120" s="103">
        <f t="shared" si="35"/>
        <v>0</v>
      </c>
      <c r="O120" s="170"/>
      <c r="P120" s="103"/>
      <c r="Q120" s="170"/>
      <c r="R120" s="103">
        <f t="shared" si="36"/>
        <v>0</v>
      </c>
      <c r="S120" s="170"/>
      <c r="T120" s="103"/>
    </row>
    <row r="121" spans="1:20" ht="24" customHeight="1" x14ac:dyDescent="0.2">
      <c r="A121" s="145" t="str">
        <f t="shared" si="37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1"/>
        <v>0</v>
      </c>
      <c r="G121" s="168"/>
      <c r="H121" s="103">
        <f t="shared" si="32"/>
        <v>0</v>
      </c>
      <c r="I121" s="170"/>
      <c r="J121" s="103">
        <f t="shared" si="33"/>
        <v>0</v>
      </c>
      <c r="K121" s="170"/>
      <c r="L121" s="103">
        <f t="shared" si="34"/>
        <v>0</v>
      </c>
      <c r="M121" s="170"/>
      <c r="N121" s="103">
        <f t="shared" si="35"/>
        <v>0</v>
      </c>
      <c r="O121" s="170"/>
      <c r="P121" s="103"/>
      <c r="Q121" s="170"/>
      <c r="R121" s="103">
        <f t="shared" si="36"/>
        <v>0</v>
      </c>
      <c r="S121" s="170"/>
      <c r="T121" s="103"/>
    </row>
    <row r="122" spans="1:20" ht="24" customHeight="1" x14ac:dyDescent="0.2">
      <c r="A122" s="145" t="str">
        <f t="shared" si="37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1"/>
        <v>0</v>
      </c>
      <c r="G122" s="168"/>
      <c r="H122" s="103">
        <f t="shared" si="32"/>
        <v>0</v>
      </c>
      <c r="I122" s="170"/>
      <c r="J122" s="103">
        <f t="shared" si="33"/>
        <v>0</v>
      </c>
      <c r="K122" s="170"/>
      <c r="L122" s="103">
        <f t="shared" si="34"/>
        <v>0</v>
      </c>
      <c r="M122" s="170"/>
      <c r="N122" s="103">
        <f t="shared" si="35"/>
        <v>0</v>
      </c>
      <c r="O122" s="170"/>
      <c r="P122" s="103"/>
      <c r="Q122" s="170"/>
      <c r="R122" s="103">
        <f t="shared" si="36"/>
        <v>0</v>
      </c>
      <c r="S122" s="170"/>
      <c r="T122" s="103"/>
    </row>
    <row r="123" spans="1:20" ht="24" customHeight="1" x14ac:dyDescent="0.2">
      <c r="A123" s="145" t="str">
        <f t="shared" si="37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1"/>
        <v>0</v>
      </c>
      <c r="G123" s="168"/>
      <c r="H123" s="103">
        <f t="shared" si="32"/>
        <v>0</v>
      </c>
      <c r="I123" s="170"/>
      <c r="J123" s="103">
        <f t="shared" si="33"/>
        <v>0</v>
      </c>
      <c r="K123" s="170"/>
      <c r="L123" s="103">
        <f t="shared" si="34"/>
        <v>0</v>
      </c>
      <c r="M123" s="170"/>
      <c r="N123" s="103">
        <f t="shared" si="35"/>
        <v>0</v>
      </c>
      <c r="O123" s="170"/>
      <c r="P123" s="103"/>
      <c r="Q123" s="170"/>
      <c r="R123" s="103">
        <f t="shared" si="36"/>
        <v>0</v>
      </c>
      <c r="S123" s="170"/>
      <c r="T123" s="103"/>
    </row>
    <row r="124" spans="1:20" ht="24" customHeight="1" x14ac:dyDescent="0.2">
      <c r="A124" s="145" t="str">
        <f t="shared" si="37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1"/>
        <v>0</v>
      </c>
      <c r="G124" s="168"/>
      <c r="H124" s="103">
        <f t="shared" si="32"/>
        <v>0</v>
      </c>
      <c r="I124" s="170"/>
      <c r="J124" s="103">
        <f t="shared" si="33"/>
        <v>0</v>
      </c>
      <c r="K124" s="170"/>
      <c r="L124" s="103">
        <f t="shared" si="34"/>
        <v>0</v>
      </c>
      <c r="M124" s="170"/>
      <c r="N124" s="103">
        <f t="shared" si="35"/>
        <v>0</v>
      </c>
      <c r="O124" s="170"/>
      <c r="P124" s="103"/>
      <c r="Q124" s="170"/>
      <c r="R124" s="103">
        <f t="shared" si="36"/>
        <v>0</v>
      </c>
      <c r="S124" s="170"/>
      <c r="T124" s="103"/>
    </row>
    <row r="125" spans="1:20" ht="24" customHeight="1" x14ac:dyDescent="0.2">
      <c r="A125" s="145" t="str">
        <f t="shared" si="37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1"/>
        <v>0</v>
      </c>
      <c r="G125" s="168"/>
      <c r="H125" s="103">
        <f t="shared" si="32"/>
        <v>0</v>
      </c>
      <c r="I125" s="170"/>
      <c r="J125" s="103">
        <f t="shared" si="33"/>
        <v>0</v>
      </c>
      <c r="K125" s="170"/>
      <c r="L125" s="103">
        <f t="shared" si="34"/>
        <v>0</v>
      </c>
      <c r="M125" s="170"/>
      <c r="N125" s="103">
        <f t="shared" si="35"/>
        <v>0</v>
      </c>
      <c r="O125" s="170"/>
      <c r="P125" s="103"/>
      <c r="Q125" s="170"/>
      <c r="R125" s="103">
        <f t="shared" si="36"/>
        <v>0</v>
      </c>
      <c r="S125" s="170"/>
      <c r="T125" s="103"/>
    </row>
    <row r="126" spans="1:20" ht="24" customHeight="1" x14ac:dyDescent="0.2">
      <c r="A126" s="145" t="str">
        <f t="shared" si="37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1"/>
        <v>0</v>
      </c>
      <c r="G126" s="168"/>
      <c r="H126" s="103">
        <f t="shared" si="32"/>
        <v>0</v>
      </c>
      <c r="I126" s="170"/>
      <c r="J126" s="103">
        <f t="shared" si="33"/>
        <v>0</v>
      </c>
      <c r="K126" s="170"/>
      <c r="L126" s="103">
        <f t="shared" si="34"/>
        <v>0</v>
      </c>
      <c r="M126" s="170"/>
      <c r="N126" s="103">
        <f t="shared" si="35"/>
        <v>0</v>
      </c>
      <c r="O126" s="170"/>
      <c r="P126" s="103"/>
      <c r="Q126" s="170"/>
      <c r="R126" s="103">
        <f t="shared" si="36"/>
        <v>0</v>
      </c>
      <c r="S126" s="170"/>
      <c r="T126" s="103"/>
    </row>
    <row r="127" spans="1:20" ht="24" customHeight="1" x14ac:dyDescent="0.2">
      <c r="A127" s="145" t="str">
        <f t="shared" si="37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1"/>
        <v>0</v>
      </c>
      <c r="G127" s="168"/>
      <c r="H127" s="103">
        <f t="shared" si="32"/>
        <v>0</v>
      </c>
      <c r="I127" s="170"/>
      <c r="J127" s="103">
        <f t="shared" si="33"/>
        <v>0</v>
      </c>
      <c r="K127" s="170"/>
      <c r="L127" s="103">
        <f t="shared" si="34"/>
        <v>0</v>
      </c>
      <c r="M127" s="170"/>
      <c r="N127" s="103">
        <f t="shared" si="35"/>
        <v>0</v>
      </c>
      <c r="O127" s="170"/>
      <c r="P127" s="103"/>
      <c r="Q127" s="170"/>
      <c r="R127" s="103">
        <f t="shared" si="36"/>
        <v>0</v>
      </c>
      <c r="S127" s="170"/>
      <c r="T127" s="103"/>
    </row>
    <row r="128" spans="1:20" ht="24" customHeight="1" x14ac:dyDescent="0.2">
      <c r="A128" s="145" t="str">
        <f t="shared" si="37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1"/>
        <v>0</v>
      </c>
      <c r="G128" s="168"/>
      <c r="H128" s="103">
        <f t="shared" si="32"/>
        <v>0</v>
      </c>
      <c r="I128" s="170"/>
      <c r="J128" s="103">
        <f t="shared" si="33"/>
        <v>0</v>
      </c>
      <c r="K128" s="170"/>
      <c r="L128" s="103">
        <f t="shared" si="34"/>
        <v>0</v>
      </c>
      <c r="M128" s="170"/>
      <c r="N128" s="103">
        <f t="shared" si="35"/>
        <v>0</v>
      </c>
      <c r="O128" s="170"/>
      <c r="P128" s="103"/>
      <c r="Q128" s="170"/>
      <c r="R128" s="103">
        <f t="shared" si="36"/>
        <v>0</v>
      </c>
      <c r="S128" s="170"/>
      <c r="T128" s="103"/>
    </row>
    <row r="129" spans="1:20" ht="24" customHeight="1" x14ac:dyDescent="0.2">
      <c r="A129" s="145" t="str">
        <f t="shared" si="37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1"/>
        <v>0</v>
      </c>
      <c r="G129" s="168"/>
      <c r="H129" s="103">
        <f t="shared" si="32"/>
        <v>0</v>
      </c>
      <c r="I129" s="170"/>
      <c r="J129" s="103">
        <f t="shared" si="33"/>
        <v>0</v>
      </c>
      <c r="K129" s="170"/>
      <c r="L129" s="103">
        <f t="shared" si="34"/>
        <v>0</v>
      </c>
      <c r="M129" s="170"/>
      <c r="N129" s="103">
        <f t="shared" si="35"/>
        <v>0</v>
      </c>
      <c r="O129" s="170"/>
      <c r="P129" s="103"/>
      <c r="Q129" s="170"/>
      <c r="R129" s="103">
        <f t="shared" si="36"/>
        <v>0</v>
      </c>
      <c r="S129" s="170"/>
      <c r="T129" s="103"/>
    </row>
    <row r="130" spans="1:20" ht="24" customHeight="1" x14ac:dyDescent="0.2">
      <c r="A130" s="145" t="str">
        <f t="shared" si="37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1"/>
        <v>0</v>
      </c>
      <c r="G130" s="168"/>
      <c r="H130" s="103">
        <f t="shared" si="32"/>
        <v>0</v>
      </c>
      <c r="I130" s="170"/>
      <c r="J130" s="103">
        <f t="shared" si="33"/>
        <v>0</v>
      </c>
      <c r="K130" s="170"/>
      <c r="L130" s="103">
        <f t="shared" si="34"/>
        <v>0</v>
      </c>
      <c r="M130" s="170"/>
      <c r="N130" s="103">
        <f t="shared" si="35"/>
        <v>0</v>
      </c>
      <c r="O130" s="170"/>
      <c r="P130" s="103"/>
      <c r="Q130" s="170"/>
      <c r="R130" s="103">
        <f t="shared" si="36"/>
        <v>0</v>
      </c>
      <c r="S130" s="170"/>
      <c r="T130" s="103"/>
    </row>
    <row r="131" spans="1:20" ht="24" customHeight="1" x14ac:dyDescent="0.2">
      <c r="A131" s="145" t="str">
        <f t="shared" si="37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1"/>
        <v>0</v>
      </c>
      <c r="G131" s="168"/>
      <c r="H131" s="103">
        <f t="shared" si="32"/>
        <v>0</v>
      </c>
      <c r="I131" s="170"/>
      <c r="J131" s="103">
        <f t="shared" si="33"/>
        <v>0</v>
      </c>
      <c r="K131" s="170"/>
      <c r="L131" s="103">
        <f t="shared" si="34"/>
        <v>0</v>
      </c>
      <c r="M131" s="170"/>
      <c r="N131" s="103">
        <f t="shared" si="35"/>
        <v>0</v>
      </c>
      <c r="O131" s="170"/>
      <c r="P131" s="103"/>
      <c r="Q131" s="170"/>
      <c r="R131" s="103">
        <f t="shared" si="36"/>
        <v>0</v>
      </c>
      <c r="S131" s="170"/>
      <c r="T131" s="103"/>
    </row>
    <row r="132" spans="1:20" ht="24" customHeight="1" x14ac:dyDescent="0.2">
      <c r="A132" s="145" t="str">
        <f t="shared" si="37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1"/>
        <v>0</v>
      </c>
      <c r="G132" s="168"/>
      <c r="H132" s="103">
        <f t="shared" si="32"/>
        <v>0</v>
      </c>
      <c r="I132" s="170"/>
      <c r="J132" s="103">
        <f t="shared" si="33"/>
        <v>0</v>
      </c>
      <c r="K132" s="170"/>
      <c r="L132" s="103">
        <f t="shared" si="34"/>
        <v>0</v>
      </c>
      <c r="M132" s="170"/>
      <c r="N132" s="103">
        <f t="shared" si="35"/>
        <v>0</v>
      </c>
      <c r="O132" s="170"/>
      <c r="P132" s="103"/>
      <c r="Q132" s="170"/>
      <c r="R132" s="103">
        <f t="shared" si="36"/>
        <v>0</v>
      </c>
      <c r="S132" s="170"/>
      <c r="T132" s="103"/>
    </row>
    <row r="133" spans="1:20" ht="24" customHeight="1" thickBot="1" x14ac:dyDescent="0.25">
      <c r="A133" s="145" t="str">
        <f t="shared" si="37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1"/>
        <v>0</v>
      </c>
      <c r="G133" s="168"/>
      <c r="H133" s="103">
        <f t="shared" si="32"/>
        <v>0</v>
      </c>
      <c r="I133" s="170"/>
      <c r="J133" s="103">
        <f t="shared" si="33"/>
        <v>0</v>
      </c>
      <c r="K133" s="170"/>
      <c r="L133" s="103">
        <f t="shared" si="34"/>
        <v>0</v>
      </c>
      <c r="M133" s="170"/>
      <c r="N133" s="103">
        <f t="shared" si="35"/>
        <v>0</v>
      </c>
      <c r="O133" s="170"/>
      <c r="P133" s="103"/>
      <c r="Q133" s="170"/>
      <c r="R133" s="103">
        <f t="shared" si="36"/>
        <v>0</v>
      </c>
      <c r="S133" s="170"/>
      <c r="T133" s="103"/>
    </row>
    <row r="134" spans="1:20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  <c r="S134" s="110"/>
      <c r="T134" s="104"/>
    </row>
    <row r="135" spans="1:20" ht="10.5" customHeight="1" thickBot="1" x14ac:dyDescent="0.25">
      <c r="A135" s="151"/>
      <c r="B135" s="152" t="str">
        <f>CONCATENATE("Award to"&amp;" "&amp;$G$1)</f>
        <v>Award to Hammer Construction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  <c r="S135" s="109"/>
      <c r="T135" s="105"/>
    </row>
    <row r="136" spans="1:20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8">IF(AND(ISNUMBER($D136),ISNUMBER(E136)),$D136*E136,0)</f>
        <v>0</v>
      </c>
      <c r="G136" s="168"/>
      <c r="H136" s="103">
        <f t="shared" ref="H136:H159" si="39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  <c r="S136" s="169"/>
      <c r="T136" s="103"/>
    </row>
    <row r="137" spans="1:20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8"/>
        <v>0</v>
      </c>
      <c r="G137" s="168"/>
      <c r="H137" s="103">
        <f t="shared" si="39"/>
        <v>0</v>
      </c>
      <c r="I137" s="169"/>
      <c r="J137" s="103">
        <f t="shared" ref="J137:J159" si="40">IF(AND(ISNUMBER($D137),ISNUMBER(I137)),$D137*I137,0)</f>
        <v>0</v>
      </c>
      <c r="K137" s="169"/>
      <c r="L137" s="103">
        <f t="shared" ref="L137:L159" si="41">IF(AND(ISNUMBER($D137),ISNUMBER(K137)),$D137*K137,0)</f>
        <v>0</v>
      </c>
      <c r="M137" s="169"/>
      <c r="N137" s="103">
        <f t="shared" ref="N137:N159" si="42">IF(AND(ISNUMBER($D137),ISNUMBER(M137)),$D137*M137,0)</f>
        <v>0</v>
      </c>
      <c r="O137" s="169"/>
      <c r="P137" s="103">
        <f t="shared" ref="P137:P159" si="43">IF(AND(ISNUMBER($D137),ISNUMBER(O137)),$D137*O137,0)</f>
        <v>0</v>
      </c>
      <c r="Q137" s="169"/>
      <c r="R137" s="103">
        <f t="shared" ref="R137:R159" si="44">IF(AND(ISNUMBER($D137),ISNUMBER(Q137)),$D137*Q137,0)</f>
        <v>0</v>
      </c>
      <c r="S137" s="169"/>
      <c r="T137" s="103"/>
    </row>
    <row r="138" spans="1:20" ht="24" customHeight="1" x14ac:dyDescent="0.2">
      <c r="A138" s="145" t="str">
        <f t="shared" ref="A138:A159" si="45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8"/>
        <v>0</v>
      </c>
      <c r="G138" s="168"/>
      <c r="H138" s="103">
        <f t="shared" si="39"/>
        <v>0</v>
      </c>
      <c r="I138" s="169"/>
      <c r="J138" s="103">
        <f t="shared" si="40"/>
        <v>0</v>
      </c>
      <c r="K138" s="169"/>
      <c r="L138" s="103">
        <f t="shared" si="41"/>
        <v>0</v>
      </c>
      <c r="M138" s="169"/>
      <c r="N138" s="103">
        <f t="shared" si="42"/>
        <v>0</v>
      </c>
      <c r="O138" s="169"/>
      <c r="P138" s="103">
        <f t="shared" si="43"/>
        <v>0</v>
      </c>
      <c r="Q138" s="169"/>
      <c r="R138" s="103">
        <f t="shared" si="44"/>
        <v>0</v>
      </c>
      <c r="S138" s="169"/>
      <c r="T138" s="103"/>
    </row>
    <row r="139" spans="1:20" ht="24" customHeight="1" x14ac:dyDescent="0.2">
      <c r="A139" s="145" t="str">
        <f t="shared" si="45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8"/>
        <v>0</v>
      </c>
      <c r="G139" s="168"/>
      <c r="H139" s="103">
        <f t="shared" si="39"/>
        <v>0</v>
      </c>
      <c r="I139" s="169"/>
      <c r="J139" s="103">
        <f t="shared" si="40"/>
        <v>0</v>
      </c>
      <c r="K139" s="169"/>
      <c r="L139" s="103">
        <f t="shared" si="41"/>
        <v>0</v>
      </c>
      <c r="M139" s="169"/>
      <c r="N139" s="103">
        <f t="shared" si="42"/>
        <v>0</v>
      </c>
      <c r="O139" s="169"/>
      <c r="P139" s="103">
        <f t="shared" si="43"/>
        <v>0</v>
      </c>
      <c r="Q139" s="169"/>
      <c r="R139" s="103">
        <f t="shared" si="44"/>
        <v>0</v>
      </c>
      <c r="S139" s="169"/>
      <c r="T139" s="103"/>
    </row>
    <row r="140" spans="1:20" ht="24" customHeight="1" x14ac:dyDescent="0.2">
      <c r="A140" s="145" t="str">
        <f t="shared" si="45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8"/>
        <v>0</v>
      </c>
      <c r="G140" s="168"/>
      <c r="H140" s="103">
        <f t="shared" si="39"/>
        <v>0</v>
      </c>
      <c r="I140" s="169"/>
      <c r="J140" s="103">
        <f t="shared" si="40"/>
        <v>0</v>
      </c>
      <c r="K140" s="169"/>
      <c r="L140" s="103">
        <f t="shared" si="41"/>
        <v>0</v>
      </c>
      <c r="M140" s="169"/>
      <c r="N140" s="103">
        <f t="shared" si="42"/>
        <v>0</v>
      </c>
      <c r="O140" s="169"/>
      <c r="P140" s="103">
        <f t="shared" si="43"/>
        <v>0</v>
      </c>
      <c r="Q140" s="169"/>
      <c r="R140" s="103">
        <f t="shared" si="44"/>
        <v>0</v>
      </c>
      <c r="S140" s="169"/>
      <c r="T140" s="103"/>
    </row>
    <row r="141" spans="1:20" ht="24" customHeight="1" x14ac:dyDescent="0.2">
      <c r="A141" s="145" t="str">
        <f t="shared" si="45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8"/>
        <v>0</v>
      </c>
      <c r="G141" s="168"/>
      <c r="H141" s="103">
        <f t="shared" si="39"/>
        <v>0</v>
      </c>
      <c r="I141" s="169"/>
      <c r="J141" s="103">
        <f t="shared" si="40"/>
        <v>0</v>
      </c>
      <c r="K141" s="169"/>
      <c r="L141" s="103">
        <f t="shared" si="41"/>
        <v>0</v>
      </c>
      <c r="M141" s="169"/>
      <c r="N141" s="103">
        <f t="shared" si="42"/>
        <v>0</v>
      </c>
      <c r="O141" s="169"/>
      <c r="P141" s="103">
        <f t="shared" si="43"/>
        <v>0</v>
      </c>
      <c r="Q141" s="169"/>
      <c r="R141" s="103">
        <f t="shared" si="44"/>
        <v>0</v>
      </c>
      <c r="S141" s="169"/>
      <c r="T141" s="103"/>
    </row>
    <row r="142" spans="1:20" ht="24" customHeight="1" x14ac:dyDescent="0.2">
      <c r="A142" s="145" t="str">
        <f t="shared" si="45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8"/>
        <v>0</v>
      </c>
      <c r="G142" s="168"/>
      <c r="H142" s="103">
        <f t="shared" si="39"/>
        <v>0</v>
      </c>
      <c r="I142" s="169"/>
      <c r="J142" s="103">
        <f t="shared" si="40"/>
        <v>0</v>
      </c>
      <c r="K142" s="169"/>
      <c r="L142" s="103">
        <f t="shared" si="41"/>
        <v>0</v>
      </c>
      <c r="M142" s="169"/>
      <c r="N142" s="103">
        <f t="shared" si="42"/>
        <v>0</v>
      </c>
      <c r="O142" s="169"/>
      <c r="P142" s="103">
        <f t="shared" si="43"/>
        <v>0</v>
      </c>
      <c r="Q142" s="169"/>
      <c r="R142" s="103">
        <f t="shared" si="44"/>
        <v>0</v>
      </c>
      <c r="S142" s="169"/>
      <c r="T142" s="103"/>
    </row>
    <row r="143" spans="1:20" ht="24" customHeight="1" x14ac:dyDescent="0.2">
      <c r="A143" s="145" t="str">
        <f t="shared" si="45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8"/>
        <v>0</v>
      </c>
      <c r="G143" s="168"/>
      <c r="H143" s="103">
        <f t="shared" si="39"/>
        <v>0</v>
      </c>
      <c r="I143" s="169"/>
      <c r="J143" s="103">
        <f t="shared" si="40"/>
        <v>0</v>
      </c>
      <c r="K143" s="169"/>
      <c r="L143" s="103">
        <f t="shared" si="41"/>
        <v>0</v>
      </c>
      <c r="M143" s="169"/>
      <c r="N143" s="103">
        <f t="shared" si="42"/>
        <v>0</v>
      </c>
      <c r="O143" s="169"/>
      <c r="P143" s="103">
        <f t="shared" si="43"/>
        <v>0</v>
      </c>
      <c r="Q143" s="169"/>
      <c r="R143" s="103">
        <f t="shared" si="44"/>
        <v>0</v>
      </c>
      <c r="S143" s="169"/>
      <c r="T143" s="103"/>
    </row>
    <row r="144" spans="1:20" ht="24" customHeight="1" x14ac:dyDescent="0.2">
      <c r="A144" s="145" t="str">
        <f t="shared" si="45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8"/>
        <v>0</v>
      </c>
      <c r="G144" s="168"/>
      <c r="H144" s="103">
        <f t="shared" si="39"/>
        <v>0</v>
      </c>
      <c r="I144" s="169"/>
      <c r="J144" s="103">
        <f t="shared" si="40"/>
        <v>0</v>
      </c>
      <c r="K144" s="169"/>
      <c r="L144" s="103">
        <f t="shared" si="41"/>
        <v>0</v>
      </c>
      <c r="M144" s="169"/>
      <c r="N144" s="103">
        <f t="shared" si="42"/>
        <v>0</v>
      </c>
      <c r="O144" s="169"/>
      <c r="P144" s="103">
        <f t="shared" si="43"/>
        <v>0</v>
      </c>
      <c r="Q144" s="169"/>
      <c r="R144" s="103">
        <f t="shared" si="44"/>
        <v>0</v>
      </c>
      <c r="S144" s="169"/>
      <c r="T144" s="103"/>
    </row>
    <row r="145" spans="1:20" ht="24" customHeight="1" x14ac:dyDescent="0.2">
      <c r="A145" s="145" t="str">
        <f t="shared" si="45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6">IF(AND(ISNUMBER($D145),ISNUMBER(E145)),$D145*E145,0)</f>
        <v>0</v>
      </c>
      <c r="G145" s="168"/>
      <c r="H145" s="103">
        <f t="shared" si="39"/>
        <v>0</v>
      </c>
      <c r="I145" s="169"/>
      <c r="J145" s="103">
        <f t="shared" si="40"/>
        <v>0</v>
      </c>
      <c r="K145" s="169"/>
      <c r="L145" s="103">
        <f t="shared" si="41"/>
        <v>0</v>
      </c>
      <c r="M145" s="169"/>
      <c r="N145" s="103">
        <f t="shared" si="42"/>
        <v>0</v>
      </c>
      <c r="O145" s="169"/>
      <c r="P145" s="103">
        <f t="shared" si="43"/>
        <v>0</v>
      </c>
      <c r="Q145" s="169"/>
      <c r="R145" s="103">
        <f t="shared" si="44"/>
        <v>0</v>
      </c>
      <c r="S145" s="169"/>
      <c r="T145" s="103"/>
    </row>
    <row r="146" spans="1:20" ht="24" customHeight="1" x14ac:dyDescent="0.2">
      <c r="A146" s="145" t="str">
        <f t="shared" si="45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6"/>
        <v>0</v>
      </c>
      <c r="G146" s="168"/>
      <c r="H146" s="103">
        <f t="shared" si="39"/>
        <v>0</v>
      </c>
      <c r="I146" s="170"/>
      <c r="J146" s="103">
        <f t="shared" si="40"/>
        <v>0</v>
      </c>
      <c r="K146" s="170"/>
      <c r="L146" s="103">
        <f t="shared" si="41"/>
        <v>0</v>
      </c>
      <c r="M146" s="170"/>
      <c r="N146" s="103">
        <f t="shared" si="42"/>
        <v>0</v>
      </c>
      <c r="O146" s="170"/>
      <c r="P146" s="103">
        <f t="shared" si="43"/>
        <v>0</v>
      </c>
      <c r="Q146" s="170"/>
      <c r="R146" s="103">
        <f t="shared" si="44"/>
        <v>0</v>
      </c>
      <c r="S146" s="170"/>
      <c r="T146" s="103"/>
    </row>
    <row r="147" spans="1:20" ht="24" customHeight="1" x14ac:dyDescent="0.2">
      <c r="A147" s="145" t="str">
        <f t="shared" si="45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6"/>
        <v>0</v>
      </c>
      <c r="G147" s="168"/>
      <c r="H147" s="103">
        <f t="shared" si="39"/>
        <v>0</v>
      </c>
      <c r="I147" s="170"/>
      <c r="J147" s="103">
        <f t="shared" si="40"/>
        <v>0</v>
      </c>
      <c r="K147" s="170"/>
      <c r="L147" s="103">
        <f t="shared" si="41"/>
        <v>0</v>
      </c>
      <c r="M147" s="170"/>
      <c r="N147" s="103">
        <f t="shared" si="42"/>
        <v>0</v>
      </c>
      <c r="O147" s="170"/>
      <c r="P147" s="103">
        <f t="shared" si="43"/>
        <v>0</v>
      </c>
      <c r="Q147" s="170"/>
      <c r="R147" s="103">
        <f t="shared" si="44"/>
        <v>0</v>
      </c>
      <c r="S147" s="170"/>
      <c r="T147" s="103"/>
    </row>
    <row r="148" spans="1:20" ht="24" customHeight="1" x14ac:dyDescent="0.2">
      <c r="A148" s="145" t="str">
        <f t="shared" si="45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6"/>
        <v>0</v>
      </c>
      <c r="G148" s="168"/>
      <c r="H148" s="103">
        <f t="shared" si="39"/>
        <v>0</v>
      </c>
      <c r="I148" s="170"/>
      <c r="J148" s="103">
        <f t="shared" si="40"/>
        <v>0</v>
      </c>
      <c r="K148" s="170"/>
      <c r="L148" s="103">
        <f t="shared" si="41"/>
        <v>0</v>
      </c>
      <c r="M148" s="170"/>
      <c r="N148" s="103">
        <f t="shared" si="42"/>
        <v>0</v>
      </c>
      <c r="O148" s="170"/>
      <c r="P148" s="103">
        <f t="shared" si="43"/>
        <v>0</v>
      </c>
      <c r="Q148" s="170"/>
      <c r="R148" s="103">
        <f t="shared" si="44"/>
        <v>0</v>
      </c>
      <c r="S148" s="170"/>
      <c r="T148" s="103"/>
    </row>
    <row r="149" spans="1:20" ht="24" customHeight="1" x14ac:dyDescent="0.2">
      <c r="A149" s="145" t="str">
        <f t="shared" si="45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6"/>
        <v>0</v>
      </c>
      <c r="G149" s="168"/>
      <c r="H149" s="103">
        <f t="shared" si="39"/>
        <v>0</v>
      </c>
      <c r="I149" s="170"/>
      <c r="J149" s="103">
        <f t="shared" si="40"/>
        <v>0</v>
      </c>
      <c r="K149" s="170"/>
      <c r="L149" s="103">
        <f t="shared" si="41"/>
        <v>0</v>
      </c>
      <c r="M149" s="170"/>
      <c r="N149" s="103">
        <f t="shared" si="42"/>
        <v>0</v>
      </c>
      <c r="O149" s="170"/>
      <c r="P149" s="103">
        <f t="shared" si="43"/>
        <v>0</v>
      </c>
      <c r="Q149" s="170"/>
      <c r="R149" s="103">
        <f t="shared" si="44"/>
        <v>0</v>
      </c>
      <c r="S149" s="170"/>
      <c r="T149" s="103"/>
    </row>
    <row r="150" spans="1:20" ht="24" customHeight="1" x14ac:dyDescent="0.2">
      <c r="A150" s="145" t="str">
        <f t="shared" si="45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6"/>
        <v>0</v>
      </c>
      <c r="G150" s="168"/>
      <c r="H150" s="103">
        <f t="shared" si="39"/>
        <v>0</v>
      </c>
      <c r="I150" s="170"/>
      <c r="J150" s="103">
        <f t="shared" si="40"/>
        <v>0</v>
      </c>
      <c r="K150" s="170"/>
      <c r="L150" s="103">
        <f t="shared" si="41"/>
        <v>0</v>
      </c>
      <c r="M150" s="170"/>
      <c r="N150" s="103">
        <f t="shared" si="42"/>
        <v>0</v>
      </c>
      <c r="O150" s="170"/>
      <c r="P150" s="103">
        <f t="shared" si="43"/>
        <v>0</v>
      </c>
      <c r="Q150" s="170"/>
      <c r="R150" s="103">
        <f t="shared" si="44"/>
        <v>0</v>
      </c>
      <c r="S150" s="170"/>
      <c r="T150" s="103"/>
    </row>
    <row r="151" spans="1:20" ht="24" customHeight="1" x14ac:dyDescent="0.2">
      <c r="A151" s="145" t="str">
        <f t="shared" si="45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6"/>
        <v>0</v>
      </c>
      <c r="G151" s="168"/>
      <c r="H151" s="103">
        <f t="shared" si="39"/>
        <v>0</v>
      </c>
      <c r="I151" s="170"/>
      <c r="J151" s="103">
        <f t="shared" si="40"/>
        <v>0</v>
      </c>
      <c r="K151" s="170"/>
      <c r="L151" s="103">
        <f t="shared" si="41"/>
        <v>0</v>
      </c>
      <c r="M151" s="170"/>
      <c r="N151" s="103">
        <f t="shared" si="42"/>
        <v>0</v>
      </c>
      <c r="O151" s="170"/>
      <c r="P151" s="103">
        <f t="shared" si="43"/>
        <v>0</v>
      </c>
      <c r="Q151" s="170"/>
      <c r="R151" s="103">
        <f t="shared" si="44"/>
        <v>0</v>
      </c>
      <c r="S151" s="170"/>
      <c r="T151" s="103"/>
    </row>
    <row r="152" spans="1:20" ht="24" customHeight="1" x14ac:dyDescent="0.2">
      <c r="A152" s="145" t="str">
        <f t="shared" si="45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6"/>
        <v>0</v>
      </c>
      <c r="G152" s="168"/>
      <c r="H152" s="103">
        <f t="shared" si="39"/>
        <v>0</v>
      </c>
      <c r="I152" s="170"/>
      <c r="J152" s="103">
        <f t="shared" si="40"/>
        <v>0</v>
      </c>
      <c r="K152" s="170"/>
      <c r="L152" s="103">
        <f t="shared" si="41"/>
        <v>0</v>
      </c>
      <c r="M152" s="170"/>
      <c r="N152" s="103">
        <f t="shared" si="42"/>
        <v>0</v>
      </c>
      <c r="O152" s="170"/>
      <c r="P152" s="103">
        <f t="shared" si="43"/>
        <v>0</v>
      </c>
      <c r="Q152" s="170"/>
      <c r="R152" s="103">
        <f t="shared" si="44"/>
        <v>0</v>
      </c>
      <c r="S152" s="170"/>
      <c r="T152" s="103"/>
    </row>
    <row r="153" spans="1:20" ht="24" customHeight="1" x14ac:dyDescent="0.2">
      <c r="A153" s="145" t="str">
        <f t="shared" si="45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6"/>
        <v>0</v>
      </c>
      <c r="G153" s="168"/>
      <c r="H153" s="103">
        <f t="shared" si="39"/>
        <v>0</v>
      </c>
      <c r="I153" s="170"/>
      <c r="J153" s="103">
        <f t="shared" si="40"/>
        <v>0</v>
      </c>
      <c r="K153" s="170"/>
      <c r="L153" s="103">
        <f t="shared" si="41"/>
        <v>0</v>
      </c>
      <c r="M153" s="170"/>
      <c r="N153" s="103">
        <f t="shared" si="42"/>
        <v>0</v>
      </c>
      <c r="O153" s="170"/>
      <c r="P153" s="103">
        <f t="shared" si="43"/>
        <v>0</v>
      </c>
      <c r="Q153" s="170"/>
      <c r="R153" s="103">
        <f t="shared" si="44"/>
        <v>0</v>
      </c>
      <c r="S153" s="170"/>
      <c r="T153" s="103"/>
    </row>
    <row r="154" spans="1:20" ht="24" customHeight="1" x14ac:dyDescent="0.2">
      <c r="A154" s="145" t="str">
        <f t="shared" si="45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6"/>
        <v>0</v>
      </c>
      <c r="G154" s="168"/>
      <c r="H154" s="103">
        <f t="shared" si="39"/>
        <v>0</v>
      </c>
      <c r="I154" s="170"/>
      <c r="J154" s="103">
        <f t="shared" si="40"/>
        <v>0</v>
      </c>
      <c r="K154" s="170"/>
      <c r="L154" s="103">
        <f t="shared" si="41"/>
        <v>0</v>
      </c>
      <c r="M154" s="170"/>
      <c r="N154" s="103">
        <f t="shared" si="42"/>
        <v>0</v>
      </c>
      <c r="O154" s="170"/>
      <c r="P154" s="103">
        <f t="shared" si="43"/>
        <v>0</v>
      </c>
      <c r="Q154" s="170"/>
      <c r="R154" s="103">
        <f t="shared" si="44"/>
        <v>0</v>
      </c>
      <c r="S154" s="170"/>
      <c r="T154" s="103"/>
    </row>
    <row r="155" spans="1:20" ht="24" customHeight="1" x14ac:dyDescent="0.2">
      <c r="A155" s="145" t="str">
        <f t="shared" si="45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6"/>
        <v>0</v>
      </c>
      <c r="G155" s="168"/>
      <c r="H155" s="103">
        <f t="shared" si="39"/>
        <v>0</v>
      </c>
      <c r="I155" s="170"/>
      <c r="J155" s="103">
        <f t="shared" si="40"/>
        <v>0</v>
      </c>
      <c r="K155" s="170"/>
      <c r="L155" s="103">
        <f t="shared" si="41"/>
        <v>0</v>
      </c>
      <c r="M155" s="170"/>
      <c r="N155" s="103">
        <f t="shared" si="42"/>
        <v>0</v>
      </c>
      <c r="O155" s="170"/>
      <c r="P155" s="103">
        <f t="shared" si="43"/>
        <v>0</v>
      </c>
      <c r="Q155" s="170"/>
      <c r="R155" s="103">
        <f t="shared" si="44"/>
        <v>0</v>
      </c>
      <c r="S155" s="170"/>
      <c r="T155" s="103"/>
    </row>
    <row r="156" spans="1:20" ht="24" customHeight="1" x14ac:dyDescent="0.2">
      <c r="A156" s="145" t="str">
        <f t="shared" si="45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6"/>
        <v>0</v>
      </c>
      <c r="G156" s="168"/>
      <c r="H156" s="103">
        <f t="shared" si="39"/>
        <v>0</v>
      </c>
      <c r="I156" s="170"/>
      <c r="J156" s="103">
        <f t="shared" si="40"/>
        <v>0</v>
      </c>
      <c r="K156" s="170"/>
      <c r="L156" s="103">
        <f t="shared" si="41"/>
        <v>0</v>
      </c>
      <c r="M156" s="170"/>
      <c r="N156" s="103">
        <f t="shared" si="42"/>
        <v>0</v>
      </c>
      <c r="O156" s="170"/>
      <c r="P156" s="103">
        <f t="shared" si="43"/>
        <v>0</v>
      </c>
      <c r="Q156" s="170"/>
      <c r="R156" s="103">
        <f t="shared" si="44"/>
        <v>0</v>
      </c>
      <c r="S156" s="170"/>
      <c r="T156" s="103"/>
    </row>
    <row r="157" spans="1:20" ht="24" customHeight="1" x14ac:dyDescent="0.2">
      <c r="A157" s="145" t="str">
        <f t="shared" si="45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6"/>
        <v>0</v>
      </c>
      <c r="G157" s="168"/>
      <c r="H157" s="103">
        <f t="shared" si="39"/>
        <v>0</v>
      </c>
      <c r="I157" s="170"/>
      <c r="J157" s="103">
        <f t="shared" si="40"/>
        <v>0</v>
      </c>
      <c r="K157" s="170"/>
      <c r="L157" s="103">
        <f t="shared" si="41"/>
        <v>0</v>
      </c>
      <c r="M157" s="170"/>
      <c r="N157" s="103">
        <f t="shared" si="42"/>
        <v>0</v>
      </c>
      <c r="O157" s="170"/>
      <c r="P157" s="103">
        <f t="shared" si="43"/>
        <v>0</v>
      </c>
      <c r="Q157" s="170"/>
      <c r="R157" s="103">
        <f t="shared" si="44"/>
        <v>0</v>
      </c>
      <c r="S157" s="170"/>
      <c r="T157" s="103"/>
    </row>
    <row r="158" spans="1:20" ht="24" customHeight="1" x14ac:dyDescent="0.2">
      <c r="A158" s="145" t="str">
        <f t="shared" si="45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6"/>
        <v>0</v>
      </c>
      <c r="G158" s="168"/>
      <c r="H158" s="103">
        <f t="shared" si="39"/>
        <v>0</v>
      </c>
      <c r="I158" s="170"/>
      <c r="J158" s="103">
        <f t="shared" si="40"/>
        <v>0</v>
      </c>
      <c r="K158" s="170"/>
      <c r="L158" s="103">
        <f t="shared" si="41"/>
        <v>0</v>
      </c>
      <c r="M158" s="170"/>
      <c r="N158" s="103">
        <f t="shared" si="42"/>
        <v>0</v>
      </c>
      <c r="O158" s="170"/>
      <c r="P158" s="103">
        <f t="shared" si="43"/>
        <v>0</v>
      </c>
      <c r="Q158" s="170"/>
      <c r="R158" s="103">
        <f t="shared" si="44"/>
        <v>0</v>
      </c>
      <c r="S158" s="170"/>
      <c r="T158" s="103"/>
    </row>
    <row r="159" spans="1:20" ht="24" customHeight="1" thickBot="1" x14ac:dyDescent="0.25">
      <c r="A159" s="145" t="str">
        <f t="shared" si="45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6"/>
        <v>0</v>
      </c>
      <c r="G159" s="168"/>
      <c r="H159" s="103">
        <f t="shared" si="39"/>
        <v>0</v>
      </c>
      <c r="I159" s="170"/>
      <c r="J159" s="103">
        <f t="shared" si="40"/>
        <v>0</v>
      </c>
      <c r="K159" s="170"/>
      <c r="L159" s="103">
        <f t="shared" si="41"/>
        <v>0</v>
      </c>
      <c r="M159" s="170"/>
      <c r="N159" s="103">
        <f t="shared" si="42"/>
        <v>0</v>
      </c>
      <c r="O159" s="170"/>
      <c r="P159" s="103">
        <f t="shared" si="43"/>
        <v>0</v>
      </c>
      <c r="Q159" s="170"/>
      <c r="R159" s="103">
        <f t="shared" si="44"/>
        <v>0</v>
      </c>
      <c r="S159" s="170"/>
      <c r="T159" s="103"/>
    </row>
    <row r="160" spans="1:20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  <c r="S160" s="110"/>
      <c r="T160" s="104"/>
    </row>
    <row r="161" spans="1:20" ht="10.5" customHeight="1" thickBot="1" x14ac:dyDescent="0.25">
      <c r="A161" s="151"/>
      <c r="B161" s="152" t="str">
        <f>CONCATENATE("Award to"&amp;" "&amp;$G$1)</f>
        <v>Award to Hammer Construction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  <c r="S161" s="109"/>
      <c r="T161" s="105"/>
    </row>
    <row r="162" spans="1:20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7">IF(AND(ISNUMBER($D162),ISNUMBER(E162)),$D162*E162,0)</f>
        <v>0</v>
      </c>
      <c r="G162" s="168"/>
      <c r="H162" s="103">
        <f t="shared" ref="H162:H185" si="48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  <c r="S162" s="169"/>
      <c r="T162" s="103"/>
    </row>
    <row r="163" spans="1:20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7"/>
        <v>0</v>
      </c>
      <c r="G163" s="168"/>
      <c r="H163" s="103">
        <f t="shared" si="48"/>
        <v>0</v>
      </c>
      <c r="I163" s="169"/>
      <c r="J163" s="103">
        <f t="shared" ref="J163:J185" si="49">IF(AND(ISNUMBER($D163),ISNUMBER(I163)),$D163*I163,0)</f>
        <v>0</v>
      </c>
      <c r="K163" s="169"/>
      <c r="L163" s="103">
        <f t="shared" ref="L163:L185" si="50">IF(AND(ISNUMBER($D163),ISNUMBER(K163)),$D163*K163,0)</f>
        <v>0</v>
      </c>
      <c r="M163" s="169"/>
      <c r="N163" s="103">
        <f t="shared" ref="N163:N185" si="51">IF(AND(ISNUMBER($D163),ISNUMBER(M163)),$D163*M163,0)</f>
        <v>0</v>
      </c>
      <c r="O163" s="169"/>
      <c r="P163" s="103">
        <f t="shared" ref="P163:P185" si="52">IF(AND(ISNUMBER($D163),ISNUMBER(O163)),$D163*O163,0)</f>
        <v>0</v>
      </c>
      <c r="Q163" s="169"/>
      <c r="R163" s="103">
        <f t="shared" ref="R163:R185" si="53">IF(AND(ISNUMBER($D163),ISNUMBER(Q163)),$D163*Q163,0)</f>
        <v>0</v>
      </c>
      <c r="S163" s="169"/>
      <c r="T163" s="103"/>
    </row>
    <row r="164" spans="1:20" ht="24" customHeight="1" x14ac:dyDescent="0.2">
      <c r="A164" s="145" t="str">
        <f t="shared" ref="A164:A185" si="54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7"/>
        <v>0</v>
      </c>
      <c r="G164" s="168"/>
      <c r="H164" s="103">
        <f t="shared" si="48"/>
        <v>0</v>
      </c>
      <c r="I164" s="169"/>
      <c r="J164" s="103">
        <f t="shared" si="49"/>
        <v>0</v>
      </c>
      <c r="K164" s="169"/>
      <c r="L164" s="103">
        <f t="shared" si="50"/>
        <v>0</v>
      </c>
      <c r="M164" s="169"/>
      <c r="N164" s="103">
        <f t="shared" si="51"/>
        <v>0</v>
      </c>
      <c r="O164" s="169"/>
      <c r="P164" s="103">
        <f t="shared" si="52"/>
        <v>0</v>
      </c>
      <c r="Q164" s="169"/>
      <c r="R164" s="103">
        <f t="shared" si="53"/>
        <v>0</v>
      </c>
      <c r="S164" s="169"/>
      <c r="T164" s="103"/>
    </row>
    <row r="165" spans="1:20" ht="24" customHeight="1" x14ac:dyDescent="0.2">
      <c r="A165" s="145" t="str">
        <f t="shared" si="54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7"/>
        <v>0</v>
      </c>
      <c r="G165" s="168"/>
      <c r="H165" s="103">
        <f t="shared" si="48"/>
        <v>0</v>
      </c>
      <c r="I165" s="169"/>
      <c r="J165" s="103">
        <f t="shared" si="49"/>
        <v>0</v>
      </c>
      <c r="K165" s="169"/>
      <c r="L165" s="103">
        <f t="shared" si="50"/>
        <v>0</v>
      </c>
      <c r="M165" s="169"/>
      <c r="N165" s="103">
        <f t="shared" si="51"/>
        <v>0</v>
      </c>
      <c r="O165" s="169"/>
      <c r="P165" s="103">
        <f t="shared" si="52"/>
        <v>0</v>
      </c>
      <c r="Q165" s="169"/>
      <c r="R165" s="103">
        <f t="shared" si="53"/>
        <v>0</v>
      </c>
      <c r="S165" s="169"/>
      <c r="T165" s="103"/>
    </row>
    <row r="166" spans="1:20" ht="24" customHeight="1" x14ac:dyDescent="0.2">
      <c r="A166" s="145" t="str">
        <f t="shared" si="54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7"/>
        <v>0</v>
      </c>
      <c r="G166" s="168"/>
      <c r="H166" s="103">
        <f t="shared" si="48"/>
        <v>0</v>
      </c>
      <c r="I166" s="169"/>
      <c r="J166" s="103">
        <f t="shared" si="49"/>
        <v>0</v>
      </c>
      <c r="K166" s="169"/>
      <c r="L166" s="103">
        <f t="shared" si="50"/>
        <v>0</v>
      </c>
      <c r="M166" s="169"/>
      <c r="N166" s="103">
        <f t="shared" si="51"/>
        <v>0</v>
      </c>
      <c r="O166" s="169"/>
      <c r="P166" s="103">
        <f t="shared" si="52"/>
        <v>0</v>
      </c>
      <c r="Q166" s="169"/>
      <c r="R166" s="103">
        <f t="shared" si="53"/>
        <v>0</v>
      </c>
      <c r="S166" s="169"/>
      <c r="T166" s="103"/>
    </row>
    <row r="167" spans="1:20" ht="24" customHeight="1" x14ac:dyDescent="0.2">
      <c r="A167" s="145" t="str">
        <f t="shared" si="54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7"/>
        <v>0</v>
      </c>
      <c r="G167" s="168"/>
      <c r="H167" s="103">
        <f t="shared" si="48"/>
        <v>0</v>
      </c>
      <c r="I167" s="169"/>
      <c r="J167" s="103">
        <f t="shared" si="49"/>
        <v>0</v>
      </c>
      <c r="K167" s="169"/>
      <c r="L167" s="103">
        <f t="shared" si="50"/>
        <v>0</v>
      </c>
      <c r="M167" s="169"/>
      <c r="N167" s="103">
        <f t="shared" si="51"/>
        <v>0</v>
      </c>
      <c r="O167" s="169"/>
      <c r="P167" s="103">
        <f t="shared" si="52"/>
        <v>0</v>
      </c>
      <c r="Q167" s="169"/>
      <c r="R167" s="103">
        <f t="shared" si="53"/>
        <v>0</v>
      </c>
      <c r="S167" s="169"/>
      <c r="T167" s="103"/>
    </row>
    <row r="168" spans="1:20" ht="24" customHeight="1" x14ac:dyDescent="0.2">
      <c r="A168" s="145" t="str">
        <f t="shared" si="54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7"/>
        <v>0</v>
      </c>
      <c r="G168" s="168"/>
      <c r="H168" s="103">
        <f t="shared" si="48"/>
        <v>0</v>
      </c>
      <c r="I168" s="169"/>
      <c r="J168" s="103">
        <f t="shared" si="49"/>
        <v>0</v>
      </c>
      <c r="K168" s="169"/>
      <c r="L168" s="103">
        <f t="shared" si="50"/>
        <v>0</v>
      </c>
      <c r="M168" s="169"/>
      <c r="N168" s="103">
        <f t="shared" si="51"/>
        <v>0</v>
      </c>
      <c r="O168" s="169"/>
      <c r="P168" s="103">
        <f t="shared" si="52"/>
        <v>0</v>
      </c>
      <c r="Q168" s="169"/>
      <c r="R168" s="103">
        <f t="shared" si="53"/>
        <v>0</v>
      </c>
      <c r="S168" s="169"/>
      <c r="T168" s="103"/>
    </row>
    <row r="169" spans="1:20" ht="24" customHeight="1" x14ac:dyDescent="0.2">
      <c r="A169" s="145" t="str">
        <f t="shared" si="54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7"/>
        <v>0</v>
      </c>
      <c r="G169" s="168"/>
      <c r="H169" s="103">
        <f t="shared" si="48"/>
        <v>0</v>
      </c>
      <c r="I169" s="169"/>
      <c r="J169" s="103">
        <f t="shared" si="49"/>
        <v>0</v>
      </c>
      <c r="K169" s="169"/>
      <c r="L169" s="103">
        <f t="shared" si="50"/>
        <v>0</v>
      </c>
      <c r="M169" s="169"/>
      <c r="N169" s="103">
        <f t="shared" si="51"/>
        <v>0</v>
      </c>
      <c r="O169" s="169"/>
      <c r="P169" s="103">
        <f t="shared" si="52"/>
        <v>0</v>
      </c>
      <c r="Q169" s="169"/>
      <c r="R169" s="103">
        <f t="shared" si="53"/>
        <v>0</v>
      </c>
      <c r="S169" s="169"/>
      <c r="T169" s="103"/>
    </row>
    <row r="170" spans="1:20" ht="24" customHeight="1" x14ac:dyDescent="0.2">
      <c r="A170" s="145" t="str">
        <f t="shared" si="54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7"/>
        <v>0</v>
      </c>
      <c r="G170" s="168"/>
      <c r="H170" s="103">
        <f t="shared" si="48"/>
        <v>0</v>
      </c>
      <c r="I170" s="169"/>
      <c r="J170" s="103">
        <f t="shared" si="49"/>
        <v>0</v>
      </c>
      <c r="K170" s="169"/>
      <c r="L170" s="103">
        <f t="shared" si="50"/>
        <v>0</v>
      </c>
      <c r="M170" s="169"/>
      <c r="N170" s="103">
        <f t="shared" si="51"/>
        <v>0</v>
      </c>
      <c r="O170" s="169"/>
      <c r="P170" s="103">
        <f t="shared" si="52"/>
        <v>0</v>
      </c>
      <c r="Q170" s="169"/>
      <c r="R170" s="103">
        <f t="shared" si="53"/>
        <v>0</v>
      </c>
      <c r="S170" s="169"/>
      <c r="T170" s="103"/>
    </row>
    <row r="171" spans="1:20" ht="24" customHeight="1" x14ac:dyDescent="0.2">
      <c r="A171" s="145" t="str">
        <f t="shared" si="54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7"/>
        <v>0</v>
      </c>
      <c r="G171" s="168"/>
      <c r="H171" s="103">
        <f t="shared" si="48"/>
        <v>0</v>
      </c>
      <c r="I171" s="169"/>
      <c r="J171" s="103">
        <f t="shared" si="49"/>
        <v>0</v>
      </c>
      <c r="K171" s="169"/>
      <c r="L171" s="103">
        <f t="shared" si="50"/>
        <v>0</v>
      </c>
      <c r="M171" s="169"/>
      <c r="N171" s="103">
        <f t="shared" si="51"/>
        <v>0</v>
      </c>
      <c r="O171" s="169"/>
      <c r="P171" s="103">
        <f t="shared" si="52"/>
        <v>0</v>
      </c>
      <c r="Q171" s="169"/>
      <c r="R171" s="103">
        <f t="shared" si="53"/>
        <v>0</v>
      </c>
      <c r="S171" s="169"/>
      <c r="T171" s="103"/>
    </row>
    <row r="172" spans="1:20" ht="24" customHeight="1" x14ac:dyDescent="0.2">
      <c r="A172" s="145" t="str">
        <f t="shared" si="54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7"/>
        <v>0</v>
      </c>
      <c r="G172" s="168"/>
      <c r="H172" s="103">
        <f t="shared" si="48"/>
        <v>0</v>
      </c>
      <c r="I172" s="170"/>
      <c r="J172" s="103">
        <f t="shared" si="49"/>
        <v>0</v>
      </c>
      <c r="K172" s="170"/>
      <c r="L172" s="103">
        <f t="shared" si="50"/>
        <v>0</v>
      </c>
      <c r="M172" s="170"/>
      <c r="N172" s="103">
        <f t="shared" si="51"/>
        <v>0</v>
      </c>
      <c r="O172" s="170"/>
      <c r="P172" s="103">
        <f t="shared" si="52"/>
        <v>0</v>
      </c>
      <c r="Q172" s="170"/>
      <c r="R172" s="103">
        <f t="shared" si="53"/>
        <v>0</v>
      </c>
      <c r="S172" s="170"/>
      <c r="T172" s="103"/>
    </row>
    <row r="173" spans="1:20" ht="24" customHeight="1" x14ac:dyDescent="0.2">
      <c r="A173" s="145" t="str">
        <f t="shared" si="54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7"/>
        <v>0</v>
      </c>
      <c r="G173" s="168"/>
      <c r="H173" s="103">
        <f t="shared" si="48"/>
        <v>0</v>
      </c>
      <c r="I173" s="170"/>
      <c r="J173" s="103">
        <f t="shared" si="49"/>
        <v>0</v>
      </c>
      <c r="K173" s="170"/>
      <c r="L173" s="103">
        <f t="shared" si="50"/>
        <v>0</v>
      </c>
      <c r="M173" s="170"/>
      <c r="N173" s="103">
        <f t="shared" si="51"/>
        <v>0</v>
      </c>
      <c r="O173" s="170"/>
      <c r="P173" s="103">
        <f t="shared" si="52"/>
        <v>0</v>
      </c>
      <c r="Q173" s="170"/>
      <c r="R173" s="103">
        <f t="shared" si="53"/>
        <v>0</v>
      </c>
      <c r="S173" s="170"/>
      <c r="T173" s="103"/>
    </row>
    <row r="174" spans="1:20" ht="24" customHeight="1" x14ac:dyDescent="0.2">
      <c r="A174" s="145" t="str">
        <f t="shared" si="54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7"/>
        <v>0</v>
      </c>
      <c r="G174" s="168"/>
      <c r="H174" s="103">
        <f t="shared" si="48"/>
        <v>0</v>
      </c>
      <c r="I174" s="170"/>
      <c r="J174" s="103">
        <f t="shared" si="49"/>
        <v>0</v>
      </c>
      <c r="K174" s="170"/>
      <c r="L174" s="103">
        <f t="shared" si="50"/>
        <v>0</v>
      </c>
      <c r="M174" s="170"/>
      <c r="N174" s="103">
        <f t="shared" si="51"/>
        <v>0</v>
      </c>
      <c r="O174" s="170"/>
      <c r="P174" s="103">
        <f t="shared" si="52"/>
        <v>0</v>
      </c>
      <c r="Q174" s="170"/>
      <c r="R174" s="103">
        <f t="shared" si="53"/>
        <v>0</v>
      </c>
      <c r="S174" s="170"/>
      <c r="T174" s="103"/>
    </row>
    <row r="175" spans="1:20" ht="24" customHeight="1" x14ac:dyDescent="0.2">
      <c r="A175" s="145" t="str">
        <f t="shared" si="54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7"/>
        <v>0</v>
      </c>
      <c r="G175" s="168"/>
      <c r="H175" s="103">
        <f t="shared" si="48"/>
        <v>0</v>
      </c>
      <c r="I175" s="170"/>
      <c r="J175" s="103">
        <f t="shared" si="49"/>
        <v>0</v>
      </c>
      <c r="K175" s="170"/>
      <c r="L175" s="103">
        <f t="shared" si="50"/>
        <v>0</v>
      </c>
      <c r="M175" s="170"/>
      <c r="N175" s="103">
        <f t="shared" si="51"/>
        <v>0</v>
      </c>
      <c r="O175" s="170"/>
      <c r="P175" s="103">
        <f t="shared" si="52"/>
        <v>0</v>
      </c>
      <c r="Q175" s="170"/>
      <c r="R175" s="103">
        <f t="shared" si="53"/>
        <v>0</v>
      </c>
      <c r="S175" s="170"/>
      <c r="T175" s="103"/>
    </row>
    <row r="176" spans="1:20" ht="24" customHeight="1" x14ac:dyDescent="0.2">
      <c r="A176" s="145" t="str">
        <f t="shared" si="54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7"/>
        <v>0</v>
      </c>
      <c r="G176" s="168"/>
      <c r="H176" s="103">
        <f t="shared" si="48"/>
        <v>0</v>
      </c>
      <c r="I176" s="170"/>
      <c r="J176" s="103">
        <f t="shared" si="49"/>
        <v>0</v>
      </c>
      <c r="K176" s="170"/>
      <c r="L176" s="103">
        <f t="shared" si="50"/>
        <v>0</v>
      </c>
      <c r="M176" s="170"/>
      <c r="N176" s="103">
        <f t="shared" si="51"/>
        <v>0</v>
      </c>
      <c r="O176" s="170"/>
      <c r="P176" s="103">
        <f t="shared" si="52"/>
        <v>0</v>
      </c>
      <c r="Q176" s="170"/>
      <c r="R176" s="103">
        <f t="shared" si="53"/>
        <v>0</v>
      </c>
      <c r="S176" s="170"/>
      <c r="T176" s="103"/>
    </row>
    <row r="177" spans="1:20" ht="24" customHeight="1" x14ac:dyDescent="0.2">
      <c r="A177" s="145" t="str">
        <f t="shared" si="54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7"/>
        <v>0</v>
      </c>
      <c r="G177" s="168"/>
      <c r="H177" s="103">
        <f t="shared" si="48"/>
        <v>0</v>
      </c>
      <c r="I177" s="170"/>
      <c r="J177" s="103">
        <f t="shared" si="49"/>
        <v>0</v>
      </c>
      <c r="K177" s="170"/>
      <c r="L177" s="103">
        <f t="shared" si="50"/>
        <v>0</v>
      </c>
      <c r="M177" s="170"/>
      <c r="N177" s="103">
        <f t="shared" si="51"/>
        <v>0</v>
      </c>
      <c r="O177" s="170"/>
      <c r="P177" s="103">
        <f t="shared" si="52"/>
        <v>0</v>
      </c>
      <c r="Q177" s="170"/>
      <c r="R177" s="103">
        <f t="shared" si="53"/>
        <v>0</v>
      </c>
      <c r="S177" s="170"/>
      <c r="T177" s="103"/>
    </row>
    <row r="178" spans="1:20" ht="24" customHeight="1" x14ac:dyDescent="0.2">
      <c r="A178" s="145" t="str">
        <f t="shared" si="54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7"/>
        <v>0</v>
      </c>
      <c r="G178" s="168"/>
      <c r="H178" s="103">
        <f t="shared" si="48"/>
        <v>0</v>
      </c>
      <c r="I178" s="170"/>
      <c r="J178" s="103">
        <f t="shared" si="49"/>
        <v>0</v>
      </c>
      <c r="K178" s="170"/>
      <c r="L178" s="103">
        <f t="shared" si="50"/>
        <v>0</v>
      </c>
      <c r="M178" s="170"/>
      <c r="N178" s="103">
        <f t="shared" si="51"/>
        <v>0</v>
      </c>
      <c r="O178" s="170"/>
      <c r="P178" s="103">
        <f t="shared" si="52"/>
        <v>0</v>
      </c>
      <c r="Q178" s="170"/>
      <c r="R178" s="103">
        <f t="shared" si="53"/>
        <v>0</v>
      </c>
      <c r="S178" s="170"/>
      <c r="T178" s="103"/>
    </row>
    <row r="179" spans="1:20" ht="24" customHeight="1" x14ac:dyDescent="0.2">
      <c r="A179" s="145" t="str">
        <f t="shared" si="54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7"/>
        <v>0</v>
      </c>
      <c r="G179" s="168"/>
      <c r="H179" s="103">
        <f t="shared" si="48"/>
        <v>0</v>
      </c>
      <c r="I179" s="170"/>
      <c r="J179" s="103">
        <f t="shared" si="49"/>
        <v>0</v>
      </c>
      <c r="K179" s="170"/>
      <c r="L179" s="103">
        <f t="shared" si="50"/>
        <v>0</v>
      </c>
      <c r="M179" s="170"/>
      <c r="N179" s="103">
        <f t="shared" si="51"/>
        <v>0</v>
      </c>
      <c r="O179" s="170"/>
      <c r="P179" s="103">
        <f t="shared" si="52"/>
        <v>0</v>
      </c>
      <c r="Q179" s="170"/>
      <c r="R179" s="103">
        <f t="shared" si="53"/>
        <v>0</v>
      </c>
      <c r="S179" s="170"/>
      <c r="T179" s="103"/>
    </row>
    <row r="180" spans="1:20" ht="24" customHeight="1" x14ac:dyDescent="0.2">
      <c r="A180" s="145" t="str">
        <f t="shared" si="54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7"/>
        <v>0</v>
      </c>
      <c r="G180" s="168"/>
      <c r="H180" s="103">
        <f t="shared" si="48"/>
        <v>0</v>
      </c>
      <c r="I180" s="170"/>
      <c r="J180" s="103">
        <f t="shared" si="49"/>
        <v>0</v>
      </c>
      <c r="K180" s="170"/>
      <c r="L180" s="103">
        <f t="shared" si="50"/>
        <v>0</v>
      </c>
      <c r="M180" s="170"/>
      <c r="N180" s="103">
        <f t="shared" si="51"/>
        <v>0</v>
      </c>
      <c r="O180" s="170"/>
      <c r="P180" s="103">
        <f t="shared" si="52"/>
        <v>0</v>
      </c>
      <c r="Q180" s="170"/>
      <c r="R180" s="103">
        <f t="shared" si="53"/>
        <v>0</v>
      </c>
      <c r="S180" s="170"/>
      <c r="T180" s="103"/>
    </row>
    <row r="181" spans="1:20" ht="24" customHeight="1" x14ac:dyDescent="0.2">
      <c r="A181" s="145" t="str">
        <f t="shared" si="54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7"/>
        <v>0</v>
      </c>
      <c r="G181" s="168"/>
      <c r="H181" s="103">
        <f t="shared" si="48"/>
        <v>0</v>
      </c>
      <c r="I181" s="170"/>
      <c r="J181" s="103">
        <f t="shared" si="49"/>
        <v>0</v>
      </c>
      <c r="K181" s="170"/>
      <c r="L181" s="103">
        <f t="shared" si="50"/>
        <v>0</v>
      </c>
      <c r="M181" s="170"/>
      <c r="N181" s="103">
        <f t="shared" si="51"/>
        <v>0</v>
      </c>
      <c r="O181" s="170"/>
      <c r="P181" s="103">
        <f t="shared" si="52"/>
        <v>0</v>
      </c>
      <c r="Q181" s="170"/>
      <c r="R181" s="103">
        <f t="shared" si="53"/>
        <v>0</v>
      </c>
      <c r="S181" s="170"/>
      <c r="T181" s="103"/>
    </row>
    <row r="182" spans="1:20" ht="24" customHeight="1" x14ac:dyDescent="0.2">
      <c r="A182" s="145" t="str">
        <f t="shared" si="54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7"/>
        <v>0</v>
      </c>
      <c r="G182" s="168"/>
      <c r="H182" s="103">
        <f t="shared" si="48"/>
        <v>0</v>
      </c>
      <c r="I182" s="170"/>
      <c r="J182" s="103">
        <f t="shared" si="49"/>
        <v>0</v>
      </c>
      <c r="K182" s="170"/>
      <c r="L182" s="103">
        <f t="shared" si="50"/>
        <v>0</v>
      </c>
      <c r="M182" s="170"/>
      <c r="N182" s="103">
        <f t="shared" si="51"/>
        <v>0</v>
      </c>
      <c r="O182" s="170"/>
      <c r="P182" s="103">
        <f t="shared" si="52"/>
        <v>0</v>
      </c>
      <c r="Q182" s="170"/>
      <c r="R182" s="103">
        <f t="shared" si="53"/>
        <v>0</v>
      </c>
      <c r="S182" s="170"/>
      <c r="T182" s="103"/>
    </row>
    <row r="183" spans="1:20" ht="24" customHeight="1" x14ac:dyDescent="0.2">
      <c r="A183" s="145" t="str">
        <f t="shared" si="54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7"/>
        <v>0</v>
      </c>
      <c r="G183" s="168"/>
      <c r="H183" s="103">
        <f t="shared" si="48"/>
        <v>0</v>
      </c>
      <c r="I183" s="170"/>
      <c r="J183" s="103">
        <f t="shared" si="49"/>
        <v>0</v>
      </c>
      <c r="K183" s="170"/>
      <c r="L183" s="103">
        <f t="shared" si="50"/>
        <v>0</v>
      </c>
      <c r="M183" s="170"/>
      <c r="N183" s="103">
        <f t="shared" si="51"/>
        <v>0</v>
      </c>
      <c r="O183" s="170"/>
      <c r="P183" s="103">
        <f t="shared" si="52"/>
        <v>0</v>
      </c>
      <c r="Q183" s="170"/>
      <c r="R183" s="103">
        <f t="shared" si="53"/>
        <v>0</v>
      </c>
      <c r="S183" s="170"/>
      <c r="T183" s="103"/>
    </row>
    <row r="184" spans="1:20" ht="24" customHeight="1" x14ac:dyDescent="0.2">
      <c r="A184" s="145" t="str">
        <f t="shared" si="54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7"/>
        <v>0</v>
      </c>
      <c r="G184" s="168"/>
      <c r="H184" s="103">
        <f t="shared" si="48"/>
        <v>0</v>
      </c>
      <c r="I184" s="170"/>
      <c r="J184" s="103">
        <f t="shared" si="49"/>
        <v>0</v>
      </c>
      <c r="K184" s="170"/>
      <c r="L184" s="103">
        <f t="shared" si="50"/>
        <v>0</v>
      </c>
      <c r="M184" s="170"/>
      <c r="N184" s="103">
        <f t="shared" si="51"/>
        <v>0</v>
      </c>
      <c r="O184" s="170"/>
      <c r="P184" s="103">
        <f t="shared" si="52"/>
        <v>0</v>
      </c>
      <c r="Q184" s="170"/>
      <c r="R184" s="103">
        <f t="shared" si="53"/>
        <v>0</v>
      </c>
      <c r="S184" s="170"/>
      <c r="T184" s="103"/>
    </row>
    <row r="185" spans="1:20" ht="24" customHeight="1" thickBot="1" x14ac:dyDescent="0.25">
      <c r="A185" s="145" t="str">
        <f t="shared" si="54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7"/>
        <v>0</v>
      </c>
      <c r="G185" s="168"/>
      <c r="H185" s="103">
        <f t="shared" si="48"/>
        <v>0</v>
      </c>
      <c r="I185" s="170"/>
      <c r="J185" s="103">
        <f t="shared" si="49"/>
        <v>0</v>
      </c>
      <c r="K185" s="170"/>
      <c r="L185" s="103">
        <f t="shared" si="50"/>
        <v>0</v>
      </c>
      <c r="M185" s="170"/>
      <c r="N185" s="103">
        <f t="shared" si="51"/>
        <v>0</v>
      </c>
      <c r="O185" s="170"/>
      <c r="P185" s="103">
        <f t="shared" si="52"/>
        <v>0</v>
      </c>
      <c r="Q185" s="170"/>
      <c r="R185" s="103">
        <f t="shared" si="53"/>
        <v>0</v>
      </c>
      <c r="S185" s="170"/>
      <c r="T185" s="103"/>
    </row>
    <row r="186" spans="1:20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  <c r="S186" s="110"/>
      <c r="T186" s="104"/>
    </row>
    <row r="187" spans="1:20" ht="10.5" customHeight="1" thickBot="1" x14ac:dyDescent="0.25">
      <c r="A187" s="151"/>
      <c r="B187" s="152" t="str">
        <f>CONCATENATE("Award to"&amp;" "&amp;$G$1)</f>
        <v>Award to Hammer Construction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  <c r="S187" s="109"/>
      <c r="T187" s="105"/>
    </row>
    <row r="188" spans="1:20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5">IF(AND(ISNUMBER($D188),ISNUMBER(E188)),$D188*E188,0)</f>
        <v>0</v>
      </c>
      <c r="G188" s="168"/>
      <c r="H188" s="103">
        <f t="shared" ref="H188:H211" si="56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  <c r="S188" s="169"/>
      <c r="T188" s="103"/>
    </row>
    <row r="189" spans="1:20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5"/>
        <v>0</v>
      </c>
      <c r="G189" s="168"/>
      <c r="H189" s="103">
        <f t="shared" si="56"/>
        <v>0</v>
      </c>
      <c r="I189" s="169"/>
      <c r="J189" s="103">
        <f t="shared" ref="J189:J211" si="57">IF(AND(ISNUMBER($D189),ISNUMBER(I189)),$D189*I189,0)</f>
        <v>0</v>
      </c>
      <c r="K189" s="169"/>
      <c r="L189" s="103">
        <f t="shared" ref="L189:L211" si="58">IF(AND(ISNUMBER($D189),ISNUMBER(K189)),$D189*K189,0)</f>
        <v>0</v>
      </c>
      <c r="M189" s="169"/>
      <c r="N189" s="103">
        <f t="shared" ref="N189:N211" si="59">IF(AND(ISNUMBER($D189),ISNUMBER(M189)),$D189*M189,0)</f>
        <v>0</v>
      </c>
      <c r="O189" s="169"/>
      <c r="P189" s="103">
        <f t="shared" ref="P189:P211" si="60">IF(AND(ISNUMBER($D189),ISNUMBER(O189)),$D189*O189,0)</f>
        <v>0</v>
      </c>
      <c r="Q189" s="169"/>
      <c r="R189" s="103">
        <f t="shared" ref="R189:R211" si="61">IF(AND(ISNUMBER($D189),ISNUMBER(Q189)),$D189*Q189,0)</f>
        <v>0</v>
      </c>
      <c r="S189" s="169"/>
      <c r="T189" s="103"/>
    </row>
    <row r="190" spans="1:20" ht="24" customHeight="1" x14ac:dyDescent="0.2">
      <c r="A190" s="145" t="str">
        <f t="shared" ref="A190:A211" si="62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5"/>
        <v>0</v>
      </c>
      <c r="G190" s="168"/>
      <c r="H190" s="103">
        <f t="shared" si="56"/>
        <v>0</v>
      </c>
      <c r="I190" s="169"/>
      <c r="J190" s="103">
        <f t="shared" si="57"/>
        <v>0</v>
      </c>
      <c r="K190" s="169"/>
      <c r="L190" s="103">
        <f t="shared" si="58"/>
        <v>0</v>
      </c>
      <c r="M190" s="169"/>
      <c r="N190" s="103">
        <f t="shared" si="59"/>
        <v>0</v>
      </c>
      <c r="O190" s="169"/>
      <c r="P190" s="103">
        <f t="shared" si="60"/>
        <v>0</v>
      </c>
      <c r="Q190" s="169"/>
      <c r="R190" s="103">
        <f t="shared" si="61"/>
        <v>0</v>
      </c>
      <c r="S190" s="169"/>
      <c r="T190" s="103"/>
    </row>
    <row r="191" spans="1:20" ht="24" customHeight="1" x14ac:dyDescent="0.2">
      <c r="A191" s="145" t="str">
        <f t="shared" si="62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5"/>
        <v>0</v>
      </c>
      <c r="G191" s="168"/>
      <c r="H191" s="103">
        <f t="shared" si="56"/>
        <v>0</v>
      </c>
      <c r="I191" s="169"/>
      <c r="J191" s="103">
        <f t="shared" si="57"/>
        <v>0</v>
      </c>
      <c r="K191" s="169"/>
      <c r="L191" s="103">
        <f t="shared" si="58"/>
        <v>0</v>
      </c>
      <c r="M191" s="169"/>
      <c r="N191" s="103">
        <f t="shared" si="59"/>
        <v>0</v>
      </c>
      <c r="O191" s="169"/>
      <c r="P191" s="103">
        <f t="shared" si="60"/>
        <v>0</v>
      </c>
      <c r="Q191" s="169"/>
      <c r="R191" s="103">
        <f t="shared" si="61"/>
        <v>0</v>
      </c>
      <c r="S191" s="169"/>
      <c r="T191" s="103"/>
    </row>
    <row r="192" spans="1:20" ht="24" customHeight="1" x14ac:dyDescent="0.2">
      <c r="A192" s="145" t="str">
        <f t="shared" si="62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5"/>
        <v>0</v>
      </c>
      <c r="G192" s="168"/>
      <c r="H192" s="103">
        <f t="shared" si="56"/>
        <v>0</v>
      </c>
      <c r="I192" s="169"/>
      <c r="J192" s="103">
        <f t="shared" si="57"/>
        <v>0</v>
      </c>
      <c r="K192" s="169"/>
      <c r="L192" s="103">
        <f t="shared" si="58"/>
        <v>0</v>
      </c>
      <c r="M192" s="169"/>
      <c r="N192" s="103">
        <f t="shared" si="59"/>
        <v>0</v>
      </c>
      <c r="O192" s="169"/>
      <c r="P192" s="103">
        <f t="shared" si="60"/>
        <v>0</v>
      </c>
      <c r="Q192" s="169"/>
      <c r="R192" s="103">
        <f t="shared" si="61"/>
        <v>0</v>
      </c>
      <c r="S192" s="169"/>
      <c r="T192" s="103"/>
    </row>
    <row r="193" spans="1:20" ht="24" customHeight="1" x14ac:dyDescent="0.2">
      <c r="A193" s="145" t="str">
        <f t="shared" si="62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5"/>
        <v>0</v>
      </c>
      <c r="G193" s="168"/>
      <c r="H193" s="103">
        <f t="shared" si="56"/>
        <v>0</v>
      </c>
      <c r="I193" s="169"/>
      <c r="J193" s="103">
        <f t="shared" si="57"/>
        <v>0</v>
      </c>
      <c r="K193" s="169"/>
      <c r="L193" s="103">
        <f t="shared" si="58"/>
        <v>0</v>
      </c>
      <c r="M193" s="169"/>
      <c r="N193" s="103">
        <f t="shared" si="59"/>
        <v>0</v>
      </c>
      <c r="O193" s="169"/>
      <c r="P193" s="103">
        <f t="shared" si="60"/>
        <v>0</v>
      </c>
      <c r="Q193" s="169"/>
      <c r="R193" s="103">
        <f t="shared" si="61"/>
        <v>0</v>
      </c>
      <c r="S193" s="169"/>
      <c r="T193" s="103"/>
    </row>
    <row r="194" spans="1:20" ht="24" customHeight="1" x14ac:dyDescent="0.2">
      <c r="A194" s="145" t="str">
        <f t="shared" si="62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5"/>
        <v>0</v>
      </c>
      <c r="G194" s="168"/>
      <c r="H194" s="103">
        <f t="shared" si="56"/>
        <v>0</v>
      </c>
      <c r="I194" s="169"/>
      <c r="J194" s="103">
        <f t="shared" si="57"/>
        <v>0</v>
      </c>
      <c r="K194" s="169"/>
      <c r="L194" s="103">
        <f t="shared" si="58"/>
        <v>0</v>
      </c>
      <c r="M194" s="169"/>
      <c r="N194" s="103">
        <f t="shared" si="59"/>
        <v>0</v>
      </c>
      <c r="O194" s="169"/>
      <c r="P194" s="103">
        <f t="shared" si="60"/>
        <v>0</v>
      </c>
      <c r="Q194" s="169"/>
      <c r="R194" s="103">
        <f t="shared" si="61"/>
        <v>0</v>
      </c>
      <c r="S194" s="169"/>
      <c r="T194" s="103"/>
    </row>
    <row r="195" spans="1:20" ht="24" customHeight="1" x14ac:dyDescent="0.2">
      <c r="A195" s="145" t="str">
        <f t="shared" si="62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5"/>
        <v>0</v>
      </c>
      <c r="G195" s="168"/>
      <c r="H195" s="103">
        <f t="shared" si="56"/>
        <v>0</v>
      </c>
      <c r="I195" s="169"/>
      <c r="J195" s="103">
        <f t="shared" si="57"/>
        <v>0</v>
      </c>
      <c r="K195" s="169"/>
      <c r="L195" s="103">
        <f t="shared" si="58"/>
        <v>0</v>
      </c>
      <c r="M195" s="169"/>
      <c r="N195" s="103">
        <f t="shared" si="59"/>
        <v>0</v>
      </c>
      <c r="O195" s="169"/>
      <c r="P195" s="103">
        <f t="shared" si="60"/>
        <v>0</v>
      </c>
      <c r="Q195" s="169"/>
      <c r="R195" s="103">
        <f t="shared" si="61"/>
        <v>0</v>
      </c>
      <c r="S195" s="169"/>
      <c r="T195" s="103"/>
    </row>
    <row r="196" spans="1:20" ht="24" customHeight="1" x14ac:dyDescent="0.2">
      <c r="A196" s="145" t="str">
        <f t="shared" si="62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5"/>
        <v>0</v>
      </c>
      <c r="G196" s="168"/>
      <c r="H196" s="103">
        <f t="shared" si="56"/>
        <v>0</v>
      </c>
      <c r="I196" s="169"/>
      <c r="J196" s="103">
        <f t="shared" si="57"/>
        <v>0</v>
      </c>
      <c r="K196" s="169"/>
      <c r="L196" s="103">
        <f t="shared" si="58"/>
        <v>0</v>
      </c>
      <c r="M196" s="169"/>
      <c r="N196" s="103">
        <f t="shared" si="59"/>
        <v>0</v>
      </c>
      <c r="O196" s="169"/>
      <c r="P196" s="103">
        <f t="shared" si="60"/>
        <v>0</v>
      </c>
      <c r="Q196" s="169"/>
      <c r="R196" s="103">
        <f t="shared" si="61"/>
        <v>0</v>
      </c>
      <c r="S196" s="169"/>
      <c r="T196" s="103"/>
    </row>
    <row r="197" spans="1:20" ht="24" customHeight="1" x14ac:dyDescent="0.2">
      <c r="A197" s="145" t="str">
        <f t="shared" si="62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5"/>
        <v>0</v>
      </c>
      <c r="G197" s="168"/>
      <c r="H197" s="103">
        <f t="shared" si="56"/>
        <v>0</v>
      </c>
      <c r="I197" s="169"/>
      <c r="J197" s="103">
        <f t="shared" si="57"/>
        <v>0</v>
      </c>
      <c r="K197" s="169"/>
      <c r="L197" s="103">
        <f t="shared" si="58"/>
        <v>0</v>
      </c>
      <c r="M197" s="169"/>
      <c r="N197" s="103">
        <f t="shared" si="59"/>
        <v>0</v>
      </c>
      <c r="O197" s="169"/>
      <c r="P197" s="103">
        <f t="shared" si="60"/>
        <v>0</v>
      </c>
      <c r="Q197" s="169"/>
      <c r="R197" s="103">
        <f t="shared" si="61"/>
        <v>0</v>
      </c>
      <c r="S197" s="169"/>
      <c r="T197" s="103"/>
    </row>
    <row r="198" spans="1:20" ht="24" customHeight="1" x14ac:dyDescent="0.2">
      <c r="A198" s="145" t="str">
        <f t="shared" si="62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5"/>
        <v>0</v>
      </c>
      <c r="G198" s="168"/>
      <c r="H198" s="103">
        <f t="shared" si="56"/>
        <v>0</v>
      </c>
      <c r="I198" s="170"/>
      <c r="J198" s="103">
        <f t="shared" si="57"/>
        <v>0</v>
      </c>
      <c r="K198" s="170"/>
      <c r="L198" s="103">
        <f t="shared" si="58"/>
        <v>0</v>
      </c>
      <c r="M198" s="170"/>
      <c r="N198" s="103">
        <f t="shared" si="59"/>
        <v>0</v>
      </c>
      <c r="O198" s="170"/>
      <c r="P198" s="103">
        <f t="shared" si="60"/>
        <v>0</v>
      </c>
      <c r="Q198" s="170"/>
      <c r="R198" s="103">
        <f t="shared" si="61"/>
        <v>0</v>
      </c>
      <c r="S198" s="170"/>
      <c r="T198" s="103"/>
    </row>
    <row r="199" spans="1:20" ht="24" customHeight="1" x14ac:dyDescent="0.2">
      <c r="A199" s="145" t="str">
        <f t="shared" si="62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5"/>
        <v>0</v>
      </c>
      <c r="G199" s="168"/>
      <c r="H199" s="103">
        <f t="shared" si="56"/>
        <v>0</v>
      </c>
      <c r="I199" s="170"/>
      <c r="J199" s="103">
        <f t="shared" si="57"/>
        <v>0</v>
      </c>
      <c r="K199" s="170"/>
      <c r="L199" s="103">
        <f t="shared" si="58"/>
        <v>0</v>
      </c>
      <c r="M199" s="170"/>
      <c r="N199" s="103">
        <f t="shared" si="59"/>
        <v>0</v>
      </c>
      <c r="O199" s="170"/>
      <c r="P199" s="103">
        <f t="shared" si="60"/>
        <v>0</v>
      </c>
      <c r="Q199" s="170"/>
      <c r="R199" s="103">
        <f t="shared" si="61"/>
        <v>0</v>
      </c>
      <c r="S199" s="170"/>
      <c r="T199" s="103"/>
    </row>
    <row r="200" spans="1:20" ht="24" customHeight="1" x14ac:dyDescent="0.2">
      <c r="A200" s="145" t="str">
        <f t="shared" si="62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5"/>
        <v>0</v>
      </c>
      <c r="G200" s="168"/>
      <c r="H200" s="103">
        <f t="shared" si="56"/>
        <v>0</v>
      </c>
      <c r="I200" s="170"/>
      <c r="J200" s="103">
        <f t="shared" si="57"/>
        <v>0</v>
      </c>
      <c r="K200" s="170"/>
      <c r="L200" s="103">
        <f t="shared" si="58"/>
        <v>0</v>
      </c>
      <c r="M200" s="170"/>
      <c r="N200" s="103">
        <f t="shared" si="59"/>
        <v>0</v>
      </c>
      <c r="O200" s="170"/>
      <c r="P200" s="103">
        <f t="shared" si="60"/>
        <v>0</v>
      </c>
      <c r="Q200" s="170"/>
      <c r="R200" s="103">
        <f t="shared" si="61"/>
        <v>0</v>
      </c>
      <c r="S200" s="170"/>
      <c r="T200" s="103"/>
    </row>
    <row r="201" spans="1:20" ht="24" customHeight="1" x14ac:dyDescent="0.2">
      <c r="A201" s="145" t="str">
        <f t="shared" si="62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5"/>
        <v>0</v>
      </c>
      <c r="G201" s="168"/>
      <c r="H201" s="103">
        <f t="shared" si="56"/>
        <v>0</v>
      </c>
      <c r="I201" s="170"/>
      <c r="J201" s="103">
        <f t="shared" si="57"/>
        <v>0</v>
      </c>
      <c r="K201" s="170"/>
      <c r="L201" s="103">
        <f t="shared" si="58"/>
        <v>0</v>
      </c>
      <c r="M201" s="170"/>
      <c r="N201" s="103">
        <f t="shared" si="59"/>
        <v>0</v>
      </c>
      <c r="O201" s="170"/>
      <c r="P201" s="103">
        <f t="shared" si="60"/>
        <v>0</v>
      </c>
      <c r="Q201" s="170"/>
      <c r="R201" s="103">
        <f t="shared" si="61"/>
        <v>0</v>
      </c>
      <c r="S201" s="170"/>
      <c r="T201" s="103"/>
    </row>
    <row r="202" spans="1:20" ht="24" customHeight="1" x14ac:dyDescent="0.2">
      <c r="A202" s="145" t="str">
        <f t="shared" si="62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5"/>
        <v>0</v>
      </c>
      <c r="G202" s="168"/>
      <c r="H202" s="103">
        <f t="shared" si="56"/>
        <v>0</v>
      </c>
      <c r="I202" s="170"/>
      <c r="J202" s="103">
        <f t="shared" si="57"/>
        <v>0</v>
      </c>
      <c r="K202" s="170"/>
      <c r="L202" s="103">
        <f t="shared" si="58"/>
        <v>0</v>
      </c>
      <c r="M202" s="170"/>
      <c r="N202" s="103">
        <f t="shared" si="59"/>
        <v>0</v>
      </c>
      <c r="O202" s="170"/>
      <c r="P202" s="103">
        <f t="shared" si="60"/>
        <v>0</v>
      </c>
      <c r="Q202" s="170"/>
      <c r="R202" s="103">
        <f t="shared" si="61"/>
        <v>0</v>
      </c>
      <c r="S202" s="170"/>
      <c r="T202" s="103"/>
    </row>
    <row r="203" spans="1:20" ht="24" customHeight="1" x14ac:dyDescent="0.2">
      <c r="A203" s="145" t="str">
        <f t="shared" si="62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5"/>
        <v>0</v>
      </c>
      <c r="G203" s="168"/>
      <c r="H203" s="103">
        <f t="shared" si="56"/>
        <v>0</v>
      </c>
      <c r="I203" s="170"/>
      <c r="J203" s="103">
        <f t="shared" si="57"/>
        <v>0</v>
      </c>
      <c r="K203" s="170"/>
      <c r="L203" s="103">
        <f t="shared" si="58"/>
        <v>0</v>
      </c>
      <c r="M203" s="170"/>
      <c r="N203" s="103">
        <f t="shared" si="59"/>
        <v>0</v>
      </c>
      <c r="O203" s="170"/>
      <c r="P203" s="103">
        <f t="shared" si="60"/>
        <v>0</v>
      </c>
      <c r="Q203" s="170"/>
      <c r="R203" s="103">
        <f t="shared" si="61"/>
        <v>0</v>
      </c>
      <c r="S203" s="170"/>
      <c r="T203" s="103"/>
    </row>
    <row r="204" spans="1:20" ht="24" customHeight="1" x14ac:dyDescent="0.2">
      <c r="A204" s="145" t="str">
        <f t="shared" si="62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5"/>
        <v>0</v>
      </c>
      <c r="G204" s="168"/>
      <c r="H204" s="103">
        <f t="shared" si="56"/>
        <v>0</v>
      </c>
      <c r="I204" s="170"/>
      <c r="J204" s="103">
        <f t="shared" si="57"/>
        <v>0</v>
      </c>
      <c r="K204" s="170"/>
      <c r="L204" s="103">
        <f t="shared" si="58"/>
        <v>0</v>
      </c>
      <c r="M204" s="170"/>
      <c r="N204" s="103">
        <f t="shared" si="59"/>
        <v>0</v>
      </c>
      <c r="O204" s="170"/>
      <c r="P204" s="103">
        <f t="shared" si="60"/>
        <v>0</v>
      </c>
      <c r="Q204" s="170"/>
      <c r="R204" s="103">
        <f t="shared" si="61"/>
        <v>0</v>
      </c>
      <c r="S204" s="170"/>
      <c r="T204" s="103"/>
    </row>
    <row r="205" spans="1:20" ht="24" customHeight="1" x14ac:dyDescent="0.2">
      <c r="A205" s="145" t="str">
        <f t="shared" si="62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5"/>
        <v>0</v>
      </c>
      <c r="G205" s="168"/>
      <c r="H205" s="103">
        <f t="shared" si="56"/>
        <v>0</v>
      </c>
      <c r="I205" s="170"/>
      <c r="J205" s="103">
        <f t="shared" si="57"/>
        <v>0</v>
      </c>
      <c r="K205" s="170"/>
      <c r="L205" s="103">
        <f t="shared" si="58"/>
        <v>0</v>
      </c>
      <c r="M205" s="170"/>
      <c r="N205" s="103">
        <f t="shared" si="59"/>
        <v>0</v>
      </c>
      <c r="O205" s="170"/>
      <c r="P205" s="103">
        <f t="shared" si="60"/>
        <v>0</v>
      </c>
      <c r="Q205" s="170"/>
      <c r="R205" s="103">
        <f t="shared" si="61"/>
        <v>0</v>
      </c>
      <c r="S205" s="170"/>
      <c r="T205" s="103"/>
    </row>
    <row r="206" spans="1:20" ht="24" customHeight="1" x14ac:dyDescent="0.2">
      <c r="A206" s="145" t="str">
        <f t="shared" si="62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5"/>
        <v>0</v>
      </c>
      <c r="G206" s="168"/>
      <c r="H206" s="103">
        <f t="shared" si="56"/>
        <v>0</v>
      </c>
      <c r="I206" s="170"/>
      <c r="J206" s="103">
        <f t="shared" si="57"/>
        <v>0</v>
      </c>
      <c r="K206" s="170"/>
      <c r="L206" s="103">
        <f t="shared" si="58"/>
        <v>0</v>
      </c>
      <c r="M206" s="170"/>
      <c r="N206" s="103">
        <f t="shared" si="59"/>
        <v>0</v>
      </c>
      <c r="O206" s="170"/>
      <c r="P206" s="103">
        <f t="shared" si="60"/>
        <v>0</v>
      </c>
      <c r="Q206" s="170"/>
      <c r="R206" s="103">
        <f t="shared" si="61"/>
        <v>0</v>
      </c>
      <c r="S206" s="170"/>
      <c r="T206" s="103"/>
    </row>
    <row r="207" spans="1:20" ht="24" customHeight="1" x14ac:dyDescent="0.2">
      <c r="A207" s="145" t="str">
        <f t="shared" si="62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5"/>
        <v>0</v>
      </c>
      <c r="G207" s="168"/>
      <c r="H207" s="103">
        <f t="shared" si="56"/>
        <v>0</v>
      </c>
      <c r="I207" s="170"/>
      <c r="J207" s="103">
        <f t="shared" si="57"/>
        <v>0</v>
      </c>
      <c r="K207" s="170"/>
      <c r="L207" s="103">
        <f t="shared" si="58"/>
        <v>0</v>
      </c>
      <c r="M207" s="170"/>
      <c r="N207" s="103">
        <f t="shared" si="59"/>
        <v>0</v>
      </c>
      <c r="O207" s="170"/>
      <c r="P207" s="103">
        <f t="shared" si="60"/>
        <v>0</v>
      </c>
      <c r="Q207" s="170"/>
      <c r="R207" s="103">
        <f t="shared" si="61"/>
        <v>0</v>
      </c>
      <c r="S207" s="170"/>
      <c r="T207" s="103"/>
    </row>
    <row r="208" spans="1:20" ht="24" customHeight="1" x14ac:dyDescent="0.2">
      <c r="A208" s="145" t="str">
        <f t="shared" si="62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5"/>
        <v>0</v>
      </c>
      <c r="G208" s="168"/>
      <c r="H208" s="103">
        <f t="shared" si="56"/>
        <v>0</v>
      </c>
      <c r="I208" s="170"/>
      <c r="J208" s="103">
        <f t="shared" si="57"/>
        <v>0</v>
      </c>
      <c r="K208" s="170"/>
      <c r="L208" s="103">
        <f t="shared" si="58"/>
        <v>0</v>
      </c>
      <c r="M208" s="170"/>
      <c r="N208" s="103">
        <f t="shared" si="59"/>
        <v>0</v>
      </c>
      <c r="O208" s="170"/>
      <c r="P208" s="103">
        <f t="shared" si="60"/>
        <v>0</v>
      </c>
      <c r="Q208" s="170"/>
      <c r="R208" s="103">
        <f t="shared" si="61"/>
        <v>0</v>
      </c>
      <c r="S208" s="170"/>
      <c r="T208" s="103"/>
    </row>
    <row r="209" spans="1:20" ht="24" customHeight="1" x14ac:dyDescent="0.2">
      <c r="A209" s="145" t="str">
        <f t="shared" si="62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5"/>
        <v>0</v>
      </c>
      <c r="G209" s="168"/>
      <c r="H209" s="103">
        <f t="shared" si="56"/>
        <v>0</v>
      </c>
      <c r="I209" s="170"/>
      <c r="J209" s="103">
        <f t="shared" si="57"/>
        <v>0</v>
      </c>
      <c r="K209" s="170"/>
      <c r="L209" s="103">
        <f t="shared" si="58"/>
        <v>0</v>
      </c>
      <c r="M209" s="170"/>
      <c r="N209" s="103">
        <f t="shared" si="59"/>
        <v>0</v>
      </c>
      <c r="O209" s="170"/>
      <c r="P209" s="103">
        <f t="shared" si="60"/>
        <v>0</v>
      </c>
      <c r="Q209" s="170"/>
      <c r="R209" s="103">
        <f t="shared" si="61"/>
        <v>0</v>
      </c>
      <c r="S209" s="170"/>
      <c r="T209" s="103"/>
    </row>
    <row r="210" spans="1:20" ht="24" customHeight="1" x14ac:dyDescent="0.2">
      <c r="A210" s="145" t="str">
        <f t="shared" si="62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5"/>
        <v>0</v>
      </c>
      <c r="G210" s="168"/>
      <c r="H210" s="103">
        <f t="shared" si="56"/>
        <v>0</v>
      </c>
      <c r="I210" s="170"/>
      <c r="J210" s="103">
        <f t="shared" si="57"/>
        <v>0</v>
      </c>
      <c r="K210" s="170"/>
      <c r="L210" s="103">
        <f t="shared" si="58"/>
        <v>0</v>
      </c>
      <c r="M210" s="170"/>
      <c r="N210" s="103">
        <f t="shared" si="59"/>
        <v>0</v>
      </c>
      <c r="O210" s="170"/>
      <c r="P210" s="103">
        <f t="shared" si="60"/>
        <v>0</v>
      </c>
      <c r="Q210" s="170"/>
      <c r="R210" s="103">
        <f t="shared" si="61"/>
        <v>0</v>
      </c>
      <c r="S210" s="170"/>
      <c r="T210" s="103"/>
    </row>
    <row r="211" spans="1:20" ht="24" customHeight="1" thickBot="1" x14ac:dyDescent="0.25">
      <c r="A211" s="145" t="str">
        <f t="shared" si="62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5"/>
        <v>0</v>
      </c>
      <c r="G211" s="168"/>
      <c r="H211" s="103">
        <f t="shared" si="56"/>
        <v>0</v>
      </c>
      <c r="I211" s="170"/>
      <c r="J211" s="103">
        <f t="shared" si="57"/>
        <v>0</v>
      </c>
      <c r="K211" s="170"/>
      <c r="L211" s="103">
        <f t="shared" si="58"/>
        <v>0</v>
      </c>
      <c r="M211" s="170"/>
      <c r="N211" s="103">
        <f t="shared" si="59"/>
        <v>0</v>
      </c>
      <c r="O211" s="170"/>
      <c r="P211" s="103">
        <f t="shared" si="60"/>
        <v>0</v>
      </c>
      <c r="Q211" s="170"/>
      <c r="R211" s="103">
        <f t="shared" si="61"/>
        <v>0</v>
      </c>
      <c r="S211" s="170"/>
      <c r="T211" s="103"/>
    </row>
    <row r="212" spans="1:20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  <c r="S212" s="110"/>
      <c r="T212" s="104"/>
    </row>
    <row r="213" spans="1:20" ht="10.5" customHeight="1" thickBot="1" x14ac:dyDescent="0.25">
      <c r="A213" s="151"/>
      <c r="B213" s="152" t="str">
        <f>CONCATENATE("Award to"&amp;" "&amp;$G$1)</f>
        <v>Award to Hammer Construction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  <c r="S213" s="109"/>
      <c r="T213" s="105"/>
    </row>
    <row r="214" spans="1:20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3">IF(AND(ISNUMBER($D214),ISNUMBER(E214)),$D214*E214,0)</f>
        <v>0</v>
      </c>
      <c r="G214" s="168"/>
      <c r="H214" s="103">
        <f t="shared" ref="H214:H237" si="64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  <c r="S214" s="169"/>
      <c r="T214" s="103"/>
    </row>
    <row r="215" spans="1:20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3"/>
        <v>0</v>
      </c>
      <c r="G215" s="168"/>
      <c r="H215" s="103">
        <f t="shared" si="64"/>
        <v>0</v>
      </c>
      <c r="I215" s="169"/>
      <c r="J215" s="103">
        <f t="shared" ref="J215:J237" si="65">IF(AND(ISNUMBER($D215),ISNUMBER(I215)),$D215*I215,0)</f>
        <v>0</v>
      </c>
      <c r="K215" s="169"/>
      <c r="L215" s="103">
        <f t="shared" ref="L215:L237" si="66">IF(AND(ISNUMBER($D215),ISNUMBER(K215)),$D215*K215,0)</f>
        <v>0</v>
      </c>
      <c r="M215" s="169"/>
      <c r="N215" s="103">
        <f t="shared" ref="N215:N237" si="67">IF(AND(ISNUMBER($D215),ISNUMBER(M215)),$D215*M215,0)</f>
        <v>0</v>
      </c>
      <c r="O215" s="169"/>
      <c r="P215" s="103">
        <f t="shared" ref="P215:P237" si="68">IF(AND(ISNUMBER($D215),ISNUMBER(O215)),$D215*O215,0)</f>
        <v>0</v>
      </c>
      <c r="Q215" s="169"/>
      <c r="R215" s="103">
        <f t="shared" ref="R215:R237" si="69">IF(AND(ISNUMBER($D215),ISNUMBER(Q215)),$D215*Q215,0)</f>
        <v>0</v>
      </c>
      <c r="S215" s="169"/>
      <c r="T215" s="103"/>
    </row>
    <row r="216" spans="1:20" ht="24" customHeight="1" x14ac:dyDescent="0.2">
      <c r="A216" s="145" t="str">
        <f t="shared" ref="A216:A237" si="70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3"/>
        <v>0</v>
      </c>
      <c r="G216" s="168"/>
      <c r="H216" s="103">
        <f t="shared" si="64"/>
        <v>0</v>
      </c>
      <c r="I216" s="169"/>
      <c r="J216" s="103">
        <f t="shared" si="65"/>
        <v>0</v>
      </c>
      <c r="K216" s="169"/>
      <c r="L216" s="103">
        <f t="shared" si="66"/>
        <v>0</v>
      </c>
      <c r="M216" s="169"/>
      <c r="N216" s="103">
        <f t="shared" si="67"/>
        <v>0</v>
      </c>
      <c r="O216" s="169"/>
      <c r="P216" s="103">
        <f t="shared" si="68"/>
        <v>0</v>
      </c>
      <c r="Q216" s="169"/>
      <c r="R216" s="103">
        <f t="shared" si="69"/>
        <v>0</v>
      </c>
      <c r="S216" s="169"/>
      <c r="T216" s="103"/>
    </row>
    <row r="217" spans="1:20" ht="24" customHeight="1" x14ac:dyDescent="0.2">
      <c r="A217" s="145" t="str">
        <f t="shared" si="70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3"/>
        <v>0</v>
      </c>
      <c r="G217" s="168"/>
      <c r="H217" s="103">
        <f t="shared" si="64"/>
        <v>0</v>
      </c>
      <c r="I217" s="169"/>
      <c r="J217" s="103">
        <f t="shared" si="65"/>
        <v>0</v>
      </c>
      <c r="K217" s="169"/>
      <c r="L217" s="103">
        <f t="shared" si="66"/>
        <v>0</v>
      </c>
      <c r="M217" s="169"/>
      <c r="N217" s="103">
        <f t="shared" si="67"/>
        <v>0</v>
      </c>
      <c r="O217" s="169"/>
      <c r="P217" s="103">
        <f t="shared" si="68"/>
        <v>0</v>
      </c>
      <c r="Q217" s="169"/>
      <c r="R217" s="103">
        <f t="shared" si="69"/>
        <v>0</v>
      </c>
      <c r="S217" s="169"/>
      <c r="T217" s="103"/>
    </row>
    <row r="218" spans="1:20" ht="24" customHeight="1" x14ac:dyDescent="0.2">
      <c r="A218" s="145" t="str">
        <f t="shared" si="70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3"/>
        <v>0</v>
      </c>
      <c r="G218" s="168"/>
      <c r="H218" s="103">
        <f t="shared" si="64"/>
        <v>0</v>
      </c>
      <c r="I218" s="169"/>
      <c r="J218" s="103">
        <f t="shared" si="65"/>
        <v>0</v>
      </c>
      <c r="K218" s="169"/>
      <c r="L218" s="103">
        <f t="shared" si="66"/>
        <v>0</v>
      </c>
      <c r="M218" s="169"/>
      <c r="N218" s="103">
        <f t="shared" si="67"/>
        <v>0</v>
      </c>
      <c r="O218" s="169"/>
      <c r="P218" s="103">
        <f t="shared" si="68"/>
        <v>0</v>
      </c>
      <c r="Q218" s="169"/>
      <c r="R218" s="103">
        <f t="shared" si="69"/>
        <v>0</v>
      </c>
      <c r="S218" s="169"/>
      <c r="T218" s="103"/>
    </row>
    <row r="219" spans="1:20" ht="24" customHeight="1" x14ac:dyDescent="0.2">
      <c r="A219" s="145" t="str">
        <f t="shared" si="70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3"/>
        <v>0</v>
      </c>
      <c r="G219" s="168"/>
      <c r="H219" s="103">
        <f t="shared" si="64"/>
        <v>0</v>
      </c>
      <c r="I219" s="169"/>
      <c r="J219" s="103">
        <f t="shared" si="65"/>
        <v>0</v>
      </c>
      <c r="K219" s="169"/>
      <c r="L219" s="103">
        <f t="shared" si="66"/>
        <v>0</v>
      </c>
      <c r="M219" s="169"/>
      <c r="N219" s="103">
        <f t="shared" si="67"/>
        <v>0</v>
      </c>
      <c r="O219" s="169"/>
      <c r="P219" s="103">
        <f t="shared" si="68"/>
        <v>0</v>
      </c>
      <c r="Q219" s="169"/>
      <c r="R219" s="103">
        <f t="shared" si="69"/>
        <v>0</v>
      </c>
      <c r="S219" s="169"/>
      <c r="T219" s="103"/>
    </row>
    <row r="220" spans="1:20" ht="24" customHeight="1" x14ac:dyDescent="0.2">
      <c r="A220" s="145" t="str">
        <f t="shared" si="70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3"/>
        <v>0</v>
      </c>
      <c r="G220" s="168"/>
      <c r="H220" s="103">
        <f t="shared" si="64"/>
        <v>0</v>
      </c>
      <c r="I220" s="169"/>
      <c r="J220" s="103">
        <f t="shared" si="65"/>
        <v>0</v>
      </c>
      <c r="K220" s="169"/>
      <c r="L220" s="103">
        <f t="shared" si="66"/>
        <v>0</v>
      </c>
      <c r="M220" s="169"/>
      <c r="N220" s="103">
        <f t="shared" si="67"/>
        <v>0</v>
      </c>
      <c r="O220" s="169"/>
      <c r="P220" s="103">
        <f t="shared" si="68"/>
        <v>0</v>
      </c>
      <c r="Q220" s="169"/>
      <c r="R220" s="103">
        <f t="shared" si="69"/>
        <v>0</v>
      </c>
      <c r="S220" s="169"/>
      <c r="T220" s="103"/>
    </row>
    <row r="221" spans="1:20" ht="24" customHeight="1" x14ac:dyDescent="0.2">
      <c r="A221" s="145" t="str">
        <f t="shared" si="70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3"/>
        <v>0</v>
      </c>
      <c r="G221" s="168"/>
      <c r="H221" s="103">
        <f t="shared" si="64"/>
        <v>0</v>
      </c>
      <c r="I221" s="169"/>
      <c r="J221" s="103">
        <f t="shared" si="65"/>
        <v>0</v>
      </c>
      <c r="K221" s="169"/>
      <c r="L221" s="103">
        <f t="shared" si="66"/>
        <v>0</v>
      </c>
      <c r="M221" s="169"/>
      <c r="N221" s="103">
        <f t="shared" si="67"/>
        <v>0</v>
      </c>
      <c r="O221" s="169"/>
      <c r="P221" s="103">
        <f t="shared" si="68"/>
        <v>0</v>
      </c>
      <c r="Q221" s="169"/>
      <c r="R221" s="103">
        <f t="shared" si="69"/>
        <v>0</v>
      </c>
      <c r="S221" s="169"/>
      <c r="T221" s="103"/>
    </row>
    <row r="222" spans="1:20" ht="24" customHeight="1" x14ac:dyDescent="0.2">
      <c r="A222" s="145" t="str">
        <f t="shared" si="70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3"/>
        <v>0</v>
      </c>
      <c r="G222" s="168"/>
      <c r="H222" s="103">
        <f t="shared" si="64"/>
        <v>0</v>
      </c>
      <c r="I222" s="169"/>
      <c r="J222" s="103">
        <f t="shared" si="65"/>
        <v>0</v>
      </c>
      <c r="K222" s="169"/>
      <c r="L222" s="103">
        <f t="shared" si="66"/>
        <v>0</v>
      </c>
      <c r="M222" s="169"/>
      <c r="N222" s="103">
        <f t="shared" si="67"/>
        <v>0</v>
      </c>
      <c r="O222" s="169"/>
      <c r="P222" s="103">
        <f t="shared" si="68"/>
        <v>0</v>
      </c>
      <c r="Q222" s="169"/>
      <c r="R222" s="103">
        <f t="shared" si="69"/>
        <v>0</v>
      </c>
      <c r="S222" s="169"/>
      <c r="T222" s="103"/>
    </row>
    <row r="223" spans="1:20" ht="24" customHeight="1" x14ac:dyDescent="0.2">
      <c r="A223" s="145" t="str">
        <f t="shared" si="70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3"/>
        <v>0</v>
      </c>
      <c r="G223" s="168"/>
      <c r="H223" s="103">
        <f t="shared" si="64"/>
        <v>0</v>
      </c>
      <c r="I223" s="169"/>
      <c r="J223" s="103">
        <f t="shared" si="65"/>
        <v>0</v>
      </c>
      <c r="K223" s="169"/>
      <c r="L223" s="103">
        <f t="shared" si="66"/>
        <v>0</v>
      </c>
      <c r="M223" s="169"/>
      <c r="N223" s="103">
        <f t="shared" si="67"/>
        <v>0</v>
      </c>
      <c r="O223" s="169"/>
      <c r="P223" s="103">
        <f t="shared" si="68"/>
        <v>0</v>
      </c>
      <c r="Q223" s="169"/>
      <c r="R223" s="103">
        <f t="shared" si="69"/>
        <v>0</v>
      </c>
      <c r="S223" s="169"/>
      <c r="T223" s="103"/>
    </row>
    <row r="224" spans="1:20" ht="24" customHeight="1" x14ac:dyDescent="0.2">
      <c r="A224" s="145" t="str">
        <f t="shared" si="70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3"/>
        <v>0</v>
      </c>
      <c r="G224" s="168"/>
      <c r="H224" s="103">
        <f t="shared" si="64"/>
        <v>0</v>
      </c>
      <c r="I224" s="170"/>
      <c r="J224" s="103">
        <f t="shared" si="65"/>
        <v>0</v>
      </c>
      <c r="K224" s="170"/>
      <c r="L224" s="103">
        <f t="shared" si="66"/>
        <v>0</v>
      </c>
      <c r="M224" s="170"/>
      <c r="N224" s="103">
        <f t="shared" si="67"/>
        <v>0</v>
      </c>
      <c r="O224" s="170"/>
      <c r="P224" s="103">
        <f t="shared" si="68"/>
        <v>0</v>
      </c>
      <c r="Q224" s="170"/>
      <c r="R224" s="103">
        <f t="shared" si="69"/>
        <v>0</v>
      </c>
      <c r="S224" s="170"/>
      <c r="T224" s="103"/>
    </row>
    <row r="225" spans="1:20" ht="24" customHeight="1" x14ac:dyDescent="0.2">
      <c r="A225" s="145" t="str">
        <f t="shared" si="70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3"/>
        <v>0</v>
      </c>
      <c r="G225" s="168"/>
      <c r="H225" s="103">
        <f t="shared" si="64"/>
        <v>0</v>
      </c>
      <c r="I225" s="170"/>
      <c r="J225" s="103">
        <f t="shared" si="65"/>
        <v>0</v>
      </c>
      <c r="K225" s="170"/>
      <c r="L225" s="103">
        <f t="shared" si="66"/>
        <v>0</v>
      </c>
      <c r="M225" s="170"/>
      <c r="N225" s="103">
        <f t="shared" si="67"/>
        <v>0</v>
      </c>
      <c r="O225" s="170"/>
      <c r="P225" s="103">
        <f t="shared" si="68"/>
        <v>0</v>
      </c>
      <c r="Q225" s="170"/>
      <c r="R225" s="103">
        <f t="shared" si="69"/>
        <v>0</v>
      </c>
      <c r="S225" s="170"/>
      <c r="T225" s="103"/>
    </row>
    <row r="226" spans="1:20" ht="24" customHeight="1" x14ac:dyDescent="0.2">
      <c r="A226" s="145" t="str">
        <f t="shared" si="70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3"/>
        <v>0</v>
      </c>
      <c r="G226" s="168"/>
      <c r="H226" s="103">
        <f t="shared" si="64"/>
        <v>0</v>
      </c>
      <c r="I226" s="170"/>
      <c r="J226" s="103">
        <f t="shared" si="65"/>
        <v>0</v>
      </c>
      <c r="K226" s="170"/>
      <c r="L226" s="103">
        <f t="shared" si="66"/>
        <v>0</v>
      </c>
      <c r="M226" s="170"/>
      <c r="N226" s="103">
        <f t="shared" si="67"/>
        <v>0</v>
      </c>
      <c r="O226" s="170"/>
      <c r="P226" s="103">
        <f t="shared" si="68"/>
        <v>0</v>
      </c>
      <c r="Q226" s="170"/>
      <c r="R226" s="103">
        <f t="shared" si="69"/>
        <v>0</v>
      </c>
      <c r="S226" s="170"/>
      <c r="T226" s="103"/>
    </row>
    <row r="227" spans="1:20" ht="24" customHeight="1" x14ac:dyDescent="0.2">
      <c r="A227" s="145" t="str">
        <f t="shared" si="70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3"/>
        <v>0</v>
      </c>
      <c r="G227" s="168"/>
      <c r="H227" s="103">
        <f t="shared" si="64"/>
        <v>0</v>
      </c>
      <c r="I227" s="170"/>
      <c r="J227" s="103">
        <f t="shared" si="65"/>
        <v>0</v>
      </c>
      <c r="K227" s="170"/>
      <c r="L227" s="103">
        <f t="shared" si="66"/>
        <v>0</v>
      </c>
      <c r="M227" s="170"/>
      <c r="N227" s="103">
        <f t="shared" si="67"/>
        <v>0</v>
      </c>
      <c r="O227" s="170"/>
      <c r="P227" s="103">
        <f t="shared" si="68"/>
        <v>0</v>
      </c>
      <c r="Q227" s="170"/>
      <c r="R227" s="103">
        <f t="shared" si="69"/>
        <v>0</v>
      </c>
      <c r="S227" s="170"/>
      <c r="T227" s="103"/>
    </row>
    <row r="228" spans="1:20" ht="24" customHeight="1" x14ac:dyDescent="0.2">
      <c r="A228" s="145" t="str">
        <f t="shared" si="70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3"/>
        <v>0</v>
      </c>
      <c r="G228" s="168"/>
      <c r="H228" s="103">
        <f t="shared" si="64"/>
        <v>0</v>
      </c>
      <c r="I228" s="170"/>
      <c r="J228" s="103">
        <f t="shared" si="65"/>
        <v>0</v>
      </c>
      <c r="K228" s="170"/>
      <c r="L228" s="103">
        <f t="shared" si="66"/>
        <v>0</v>
      </c>
      <c r="M228" s="170"/>
      <c r="N228" s="103">
        <f t="shared" si="67"/>
        <v>0</v>
      </c>
      <c r="O228" s="170"/>
      <c r="P228" s="103">
        <f t="shared" si="68"/>
        <v>0</v>
      </c>
      <c r="Q228" s="170"/>
      <c r="R228" s="103">
        <f t="shared" si="69"/>
        <v>0</v>
      </c>
      <c r="S228" s="170"/>
      <c r="T228" s="103"/>
    </row>
    <row r="229" spans="1:20" ht="24" customHeight="1" x14ac:dyDescent="0.2">
      <c r="A229" s="145" t="str">
        <f t="shared" si="70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3"/>
        <v>0</v>
      </c>
      <c r="G229" s="168"/>
      <c r="H229" s="103">
        <f t="shared" si="64"/>
        <v>0</v>
      </c>
      <c r="I229" s="170"/>
      <c r="J229" s="103">
        <f t="shared" si="65"/>
        <v>0</v>
      </c>
      <c r="K229" s="170"/>
      <c r="L229" s="103">
        <f t="shared" si="66"/>
        <v>0</v>
      </c>
      <c r="M229" s="170"/>
      <c r="N229" s="103">
        <f t="shared" si="67"/>
        <v>0</v>
      </c>
      <c r="O229" s="170"/>
      <c r="P229" s="103">
        <f t="shared" si="68"/>
        <v>0</v>
      </c>
      <c r="Q229" s="170"/>
      <c r="R229" s="103">
        <f t="shared" si="69"/>
        <v>0</v>
      </c>
      <c r="S229" s="170"/>
      <c r="T229" s="103"/>
    </row>
    <row r="230" spans="1:20" ht="24" customHeight="1" x14ac:dyDescent="0.2">
      <c r="A230" s="145" t="str">
        <f t="shared" si="70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3"/>
        <v>0</v>
      </c>
      <c r="G230" s="168"/>
      <c r="H230" s="103">
        <f t="shared" si="64"/>
        <v>0</v>
      </c>
      <c r="I230" s="170"/>
      <c r="J230" s="103">
        <f t="shared" si="65"/>
        <v>0</v>
      </c>
      <c r="K230" s="170"/>
      <c r="L230" s="103">
        <f t="shared" si="66"/>
        <v>0</v>
      </c>
      <c r="M230" s="170"/>
      <c r="N230" s="103">
        <f t="shared" si="67"/>
        <v>0</v>
      </c>
      <c r="O230" s="170"/>
      <c r="P230" s="103">
        <f t="shared" si="68"/>
        <v>0</v>
      </c>
      <c r="Q230" s="170"/>
      <c r="R230" s="103">
        <f t="shared" si="69"/>
        <v>0</v>
      </c>
      <c r="S230" s="170"/>
      <c r="T230" s="103"/>
    </row>
    <row r="231" spans="1:20" ht="24" customHeight="1" x14ac:dyDescent="0.2">
      <c r="A231" s="145" t="str">
        <f t="shared" si="70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3"/>
        <v>0</v>
      </c>
      <c r="G231" s="168"/>
      <c r="H231" s="103">
        <f t="shared" si="64"/>
        <v>0</v>
      </c>
      <c r="I231" s="170"/>
      <c r="J231" s="103">
        <f t="shared" si="65"/>
        <v>0</v>
      </c>
      <c r="K231" s="170"/>
      <c r="L231" s="103">
        <f t="shared" si="66"/>
        <v>0</v>
      </c>
      <c r="M231" s="170"/>
      <c r="N231" s="103">
        <f t="shared" si="67"/>
        <v>0</v>
      </c>
      <c r="O231" s="170"/>
      <c r="P231" s="103">
        <f t="shared" si="68"/>
        <v>0</v>
      </c>
      <c r="Q231" s="170"/>
      <c r="R231" s="103">
        <f t="shared" si="69"/>
        <v>0</v>
      </c>
      <c r="S231" s="170"/>
      <c r="T231" s="103"/>
    </row>
    <row r="232" spans="1:20" ht="24" customHeight="1" x14ac:dyDescent="0.2">
      <c r="A232" s="145" t="str">
        <f t="shared" si="70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3"/>
        <v>0</v>
      </c>
      <c r="G232" s="168"/>
      <c r="H232" s="103">
        <f t="shared" si="64"/>
        <v>0</v>
      </c>
      <c r="I232" s="170"/>
      <c r="J232" s="103">
        <f t="shared" si="65"/>
        <v>0</v>
      </c>
      <c r="K232" s="170"/>
      <c r="L232" s="103">
        <f t="shared" si="66"/>
        <v>0</v>
      </c>
      <c r="M232" s="170"/>
      <c r="N232" s="103">
        <f t="shared" si="67"/>
        <v>0</v>
      </c>
      <c r="O232" s="170"/>
      <c r="P232" s="103">
        <f t="shared" si="68"/>
        <v>0</v>
      </c>
      <c r="Q232" s="170"/>
      <c r="R232" s="103">
        <f t="shared" si="69"/>
        <v>0</v>
      </c>
      <c r="S232" s="170"/>
      <c r="T232" s="103"/>
    </row>
    <row r="233" spans="1:20" ht="24" customHeight="1" x14ac:dyDescent="0.2">
      <c r="A233" s="145" t="str">
        <f t="shared" si="70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3"/>
        <v>0</v>
      </c>
      <c r="G233" s="168"/>
      <c r="H233" s="103">
        <f t="shared" si="64"/>
        <v>0</v>
      </c>
      <c r="I233" s="170"/>
      <c r="J233" s="103">
        <f t="shared" si="65"/>
        <v>0</v>
      </c>
      <c r="K233" s="170"/>
      <c r="L233" s="103">
        <f t="shared" si="66"/>
        <v>0</v>
      </c>
      <c r="M233" s="170"/>
      <c r="N233" s="103">
        <f t="shared" si="67"/>
        <v>0</v>
      </c>
      <c r="O233" s="170"/>
      <c r="P233" s="103">
        <f t="shared" si="68"/>
        <v>0</v>
      </c>
      <c r="Q233" s="170"/>
      <c r="R233" s="103">
        <f t="shared" si="69"/>
        <v>0</v>
      </c>
      <c r="S233" s="170"/>
      <c r="T233" s="103"/>
    </row>
    <row r="234" spans="1:20" ht="24" customHeight="1" x14ac:dyDescent="0.2">
      <c r="A234" s="145" t="str">
        <f t="shared" si="70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3"/>
        <v>0</v>
      </c>
      <c r="G234" s="168"/>
      <c r="H234" s="103">
        <f t="shared" si="64"/>
        <v>0</v>
      </c>
      <c r="I234" s="170"/>
      <c r="J234" s="103">
        <f t="shared" si="65"/>
        <v>0</v>
      </c>
      <c r="K234" s="170"/>
      <c r="L234" s="103">
        <f t="shared" si="66"/>
        <v>0</v>
      </c>
      <c r="M234" s="170"/>
      <c r="N234" s="103">
        <f t="shared" si="67"/>
        <v>0</v>
      </c>
      <c r="O234" s="170"/>
      <c r="P234" s="103">
        <f t="shared" si="68"/>
        <v>0</v>
      </c>
      <c r="Q234" s="170"/>
      <c r="R234" s="103">
        <f t="shared" si="69"/>
        <v>0</v>
      </c>
      <c r="S234" s="170"/>
      <c r="T234" s="103"/>
    </row>
    <row r="235" spans="1:20" ht="24" customHeight="1" x14ac:dyDescent="0.2">
      <c r="A235" s="145" t="str">
        <f t="shared" si="70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3"/>
        <v>0</v>
      </c>
      <c r="G235" s="168"/>
      <c r="H235" s="103">
        <f t="shared" si="64"/>
        <v>0</v>
      </c>
      <c r="I235" s="170"/>
      <c r="J235" s="103">
        <f t="shared" si="65"/>
        <v>0</v>
      </c>
      <c r="K235" s="170"/>
      <c r="L235" s="103">
        <f t="shared" si="66"/>
        <v>0</v>
      </c>
      <c r="M235" s="170"/>
      <c r="N235" s="103">
        <f t="shared" si="67"/>
        <v>0</v>
      </c>
      <c r="O235" s="170"/>
      <c r="P235" s="103">
        <f t="shared" si="68"/>
        <v>0</v>
      </c>
      <c r="Q235" s="170"/>
      <c r="R235" s="103">
        <f t="shared" si="69"/>
        <v>0</v>
      </c>
      <c r="S235" s="170"/>
      <c r="T235" s="103"/>
    </row>
    <row r="236" spans="1:20" ht="24" customHeight="1" x14ac:dyDescent="0.2">
      <c r="A236" s="145" t="str">
        <f t="shared" si="70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3"/>
        <v>0</v>
      </c>
      <c r="G236" s="168"/>
      <c r="H236" s="103">
        <f t="shared" si="64"/>
        <v>0</v>
      </c>
      <c r="I236" s="170"/>
      <c r="J236" s="103">
        <f t="shared" si="65"/>
        <v>0</v>
      </c>
      <c r="K236" s="170"/>
      <c r="L236" s="103">
        <f t="shared" si="66"/>
        <v>0</v>
      </c>
      <c r="M236" s="170"/>
      <c r="N236" s="103">
        <f t="shared" si="67"/>
        <v>0</v>
      </c>
      <c r="O236" s="170"/>
      <c r="P236" s="103">
        <f t="shared" si="68"/>
        <v>0</v>
      </c>
      <c r="Q236" s="170"/>
      <c r="R236" s="103">
        <f t="shared" si="69"/>
        <v>0</v>
      </c>
      <c r="S236" s="170"/>
      <c r="T236" s="103"/>
    </row>
    <row r="237" spans="1:20" ht="24" customHeight="1" thickBot="1" x14ac:dyDescent="0.25">
      <c r="A237" s="145" t="str">
        <f t="shared" si="70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3"/>
        <v>0</v>
      </c>
      <c r="G237" s="168"/>
      <c r="H237" s="103">
        <f t="shared" si="64"/>
        <v>0</v>
      </c>
      <c r="I237" s="170"/>
      <c r="J237" s="103">
        <f t="shared" si="65"/>
        <v>0</v>
      </c>
      <c r="K237" s="170"/>
      <c r="L237" s="103">
        <f t="shared" si="66"/>
        <v>0</v>
      </c>
      <c r="M237" s="170"/>
      <c r="N237" s="103">
        <f t="shared" si="67"/>
        <v>0</v>
      </c>
      <c r="O237" s="170"/>
      <c r="P237" s="103">
        <f t="shared" si="68"/>
        <v>0</v>
      </c>
      <c r="Q237" s="170"/>
      <c r="R237" s="103">
        <f t="shared" si="69"/>
        <v>0</v>
      </c>
      <c r="S237" s="170"/>
      <c r="T237" s="103"/>
    </row>
    <row r="238" spans="1:20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  <c r="S238" s="110"/>
      <c r="T238" s="104"/>
    </row>
    <row r="239" spans="1:20" ht="10.5" customHeight="1" thickBot="1" x14ac:dyDescent="0.25">
      <c r="A239" s="151"/>
      <c r="B239" s="152" t="str">
        <f>CONCATENATE("Award to"&amp;" "&amp;$G$1)</f>
        <v>Award to Hammer Construction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  <c r="S239" s="109"/>
      <c r="T239" s="105"/>
    </row>
    <row r="240" spans="1:20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1">IF(AND(ISNUMBER($D240),ISNUMBER(E240)),$D240*E240,0)</f>
        <v>0</v>
      </c>
      <c r="G240" s="168"/>
      <c r="H240" s="103">
        <f t="shared" ref="H240:H263" si="72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  <c r="S240" s="169"/>
      <c r="T240" s="103"/>
    </row>
    <row r="241" spans="1:20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1"/>
        <v>0</v>
      </c>
      <c r="G241" s="168"/>
      <c r="H241" s="103">
        <f t="shared" si="72"/>
        <v>0</v>
      </c>
      <c r="I241" s="169"/>
      <c r="J241" s="103">
        <f t="shared" ref="J241:J263" si="73">IF(AND(ISNUMBER($D241),ISNUMBER(I241)),$D241*I241,0)</f>
        <v>0</v>
      </c>
      <c r="K241" s="169"/>
      <c r="L241" s="103">
        <f t="shared" ref="L241:L263" si="74">IF(AND(ISNUMBER($D241),ISNUMBER(K241)),$D241*K241,0)</f>
        <v>0</v>
      </c>
      <c r="M241" s="169"/>
      <c r="N241" s="103">
        <f t="shared" ref="N241:N263" si="75">IF(AND(ISNUMBER($D241),ISNUMBER(M241)),$D241*M241,0)</f>
        <v>0</v>
      </c>
      <c r="O241" s="169"/>
      <c r="P241" s="103">
        <f t="shared" ref="P241:P263" si="76">IF(AND(ISNUMBER($D241),ISNUMBER(O241)),$D241*O241,0)</f>
        <v>0</v>
      </c>
      <c r="Q241" s="169"/>
      <c r="R241" s="103">
        <f t="shared" ref="R241:R263" si="77">IF(AND(ISNUMBER($D241),ISNUMBER(Q241)),$D241*Q241,0)</f>
        <v>0</v>
      </c>
      <c r="S241" s="169"/>
      <c r="T241" s="103"/>
    </row>
    <row r="242" spans="1:20" ht="24" customHeight="1" x14ac:dyDescent="0.2">
      <c r="A242" s="145" t="str">
        <f t="shared" ref="A242:A263" si="78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1"/>
        <v>0</v>
      </c>
      <c r="G242" s="168"/>
      <c r="H242" s="103">
        <f t="shared" si="72"/>
        <v>0</v>
      </c>
      <c r="I242" s="169"/>
      <c r="J242" s="103">
        <f t="shared" si="73"/>
        <v>0</v>
      </c>
      <c r="K242" s="169"/>
      <c r="L242" s="103">
        <f t="shared" si="74"/>
        <v>0</v>
      </c>
      <c r="M242" s="169"/>
      <c r="N242" s="103">
        <f t="shared" si="75"/>
        <v>0</v>
      </c>
      <c r="O242" s="169"/>
      <c r="P242" s="103">
        <f t="shared" si="76"/>
        <v>0</v>
      </c>
      <c r="Q242" s="169"/>
      <c r="R242" s="103">
        <f t="shared" si="77"/>
        <v>0</v>
      </c>
      <c r="S242" s="169"/>
      <c r="T242" s="103"/>
    </row>
    <row r="243" spans="1:20" ht="24" customHeight="1" x14ac:dyDescent="0.2">
      <c r="A243" s="145" t="str">
        <f t="shared" si="78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1"/>
        <v>0</v>
      </c>
      <c r="G243" s="168"/>
      <c r="H243" s="103">
        <f t="shared" si="72"/>
        <v>0</v>
      </c>
      <c r="I243" s="169"/>
      <c r="J243" s="103">
        <f t="shared" si="73"/>
        <v>0</v>
      </c>
      <c r="K243" s="169"/>
      <c r="L243" s="103">
        <f t="shared" si="74"/>
        <v>0</v>
      </c>
      <c r="M243" s="169"/>
      <c r="N243" s="103">
        <f t="shared" si="75"/>
        <v>0</v>
      </c>
      <c r="O243" s="169"/>
      <c r="P243" s="103">
        <f t="shared" si="76"/>
        <v>0</v>
      </c>
      <c r="Q243" s="169"/>
      <c r="R243" s="103">
        <f t="shared" si="77"/>
        <v>0</v>
      </c>
      <c r="S243" s="169"/>
      <c r="T243" s="103"/>
    </row>
    <row r="244" spans="1:20" ht="24" customHeight="1" x14ac:dyDescent="0.2">
      <c r="A244" s="145" t="str">
        <f t="shared" si="78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1"/>
        <v>0</v>
      </c>
      <c r="G244" s="168"/>
      <c r="H244" s="103">
        <f t="shared" si="72"/>
        <v>0</v>
      </c>
      <c r="I244" s="169"/>
      <c r="J244" s="103">
        <f t="shared" si="73"/>
        <v>0</v>
      </c>
      <c r="K244" s="169"/>
      <c r="L244" s="103">
        <f t="shared" si="74"/>
        <v>0</v>
      </c>
      <c r="M244" s="169"/>
      <c r="N244" s="103">
        <f t="shared" si="75"/>
        <v>0</v>
      </c>
      <c r="O244" s="169"/>
      <c r="P244" s="103">
        <f t="shared" si="76"/>
        <v>0</v>
      </c>
      <c r="Q244" s="169"/>
      <c r="R244" s="103">
        <f t="shared" si="77"/>
        <v>0</v>
      </c>
      <c r="S244" s="169"/>
      <c r="T244" s="103"/>
    </row>
    <row r="245" spans="1:20" ht="24" customHeight="1" x14ac:dyDescent="0.2">
      <c r="A245" s="145" t="str">
        <f t="shared" si="78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1"/>
        <v>0</v>
      </c>
      <c r="G245" s="168"/>
      <c r="H245" s="103">
        <f t="shared" si="72"/>
        <v>0</v>
      </c>
      <c r="I245" s="169"/>
      <c r="J245" s="103">
        <f t="shared" si="73"/>
        <v>0</v>
      </c>
      <c r="K245" s="169"/>
      <c r="L245" s="103">
        <f t="shared" si="74"/>
        <v>0</v>
      </c>
      <c r="M245" s="169"/>
      <c r="N245" s="103">
        <f t="shared" si="75"/>
        <v>0</v>
      </c>
      <c r="O245" s="169"/>
      <c r="P245" s="103">
        <f t="shared" si="76"/>
        <v>0</v>
      </c>
      <c r="Q245" s="169"/>
      <c r="R245" s="103">
        <f t="shared" si="77"/>
        <v>0</v>
      </c>
      <c r="S245" s="169"/>
      <c r="T245" s="103"/>
    </row>
    <row r="246" spans="1:20" ht="24" customHeight="1" x14ac:dyDescent="0.2">
      <c r="A246" s="145" t="str">
        <f t="shared" si="78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1"/>
        <v>0</v>
      </c>
      <c r="G246" s="168"/>
      <c r="H246" s="103">
        <f t="shared" si="72"/>
        <v>0</v>
      </c>
      <c r="I246" s="169"/>
      <c r="J246" s="103">
        <f t="shared" si="73"/>
        <v>0</v>
      </c>
      <c r="K246" s="169"/>
      <c r="L246" s="103">
        <f t="shared" si="74"/>
        <v>0</v>
      </c>
      <c r="M246" s="169"/>
      <c r="N246" s="103">
        <f t="shared" si="75"/>
        <v>0</v>
      </c>
      <c r="O246" s="169"/>
      <c r="P246" s="103">
        <f t="shared" si="76"/>
        <v>0</v>
      </c>
      <c r="Q246" s="169"/>
      <c r="R246" s="103">
        <f t="shared" si="77"/>
        <v>0</v>
      </c>
      <c r="S246" s="169"/>
      <c r="T246" s="103"/>
    </row>
    <row r="247" spans="1:20" ht="24" customHeight="1" x14ac:dyDescent="0.2">
      <c r="A247" s="145" t="str">
        <f t="shared" si="78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1"/>
        <v>0</v>
      </c>
      <c r="G247" s="168"/>
      <c r="H247" s="103">
        <f t="shared" si="72"/>
        <v>0</v>
      </c>
      <c r="I247" s="169"/>
      <c r="J247" s="103">
        <f t="shared" si="73"/>
        <v>0</v>
      </c>
      <c r="K247" s="169"/>
      <c r="L247" s="103">
        <f t="shared" si="74"/>
        <v>0</v>
      </c>
      <c r="M247" s="169"/>
      <c r="N247" s="103">
        <f t="shared" si="75"/>
        <v>0</v>
      </c>
      <c r="O247" s="169"/>
      <c r="P247" s="103">
        <f t="shared" si="76"/>
        <v>0</v>
      </c>
      <c r="Q247" s="169"/>
      <c r="R247" s="103">
        <f t="shared" si="77"/>
        <v>0</v>
      </c>
      <c r="S247" s="169"/>
      <c r="T247" s="103"/>
    </row>
    <row r="248" spans="1:20" ht="24" customHeight="1" x14ac:dyDescent="0.2">
      <c r="A248" s="145" t="str">
        <f t="shared" si="78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1"/>
        <v>0</v>
      </c>
      <c r="G248" s="168"/>
      <c r="H248" s="103">
        <f t="shared" si="72"/>
        <v>0</v>
      </c>
      <c r="I248" s="169"/>
      <c r="J248" s="103">
        <f t="shared" si="73"/>
        <v>0</v>
      </c>
      <c r="K248" s="169"/>
      <c r="L248" s="103">
        <f t="shared" si="74"/>
        <v>0</v>
      </c>
      <c r="M248" s="169"/>
      <c r="N248" s="103">
        <f t="shared" si="75"/>
        <v>0</v>
      </c>
      <c r="O248" s="169"/>
      <c r="P248" s="103">
        <f t="shared" si="76"/>
        <v>0</v>
      </c>
      <c r="Q248" s="169"/>
      <c r="R248" s="103">
        <f t="shared" si="77"/>
        <v>0</v>
      </c>
      <c r="S248" s="169"/>
      <c r="T248" s="103"/>
    </row>
    <row r="249" spans="1:20" ht="24" customHeight="1" x14ac:dyDescent="0.2">
      <c r="A249" s="145" t="str">
        <f t="shared" si="78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1"/>
        <v>0</v>
      </c>
      <c r="G249" s="168"/>
      <c r="H249" s="103">
        <f t="shared" si="72"/>
        <v>0</v>
      </c>
      <c r="I249" s="169"/>
      <c r="J249" s="103">
        <f t="shared" si="73"/>
        <v>0</v>
      </c>
      <c r="K249" s="169"/>
      <c r="L249" s="103">
        <f t="shared" si="74"/>
        <v>0</v>
      </c>
      <c r="M249" s="169"/>
      <c r="N249" s="103">
        <f t="shared" si="75"/>
        <v>0</v>
      </c>
      <c r="O249" s="169"/>
      <c r="P249" s="103">
        <f t="shared" si="76"/>
        <v>0</v>
      </c>
      <c r="Q249" s="169"/>
      <c r="R249" s="103">
        <f t="shared" si="77"/>
        <v>0</v>
      </c>
      <c r="S249" s="169"/>
      <c r="T249" s="103"/>
    </row>
    <row r="250" spans="1:20" ht="24" customHeight="1" x14ac:dyDescent="0.2">
      <c r="A250" s="145" t="str">
        <f t="shared" si="78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1"/>
        <v>0</v>
      </c>
      <c r="G250" s="168"/>
      <c r="H250" s="103">
        <f t="shared" si="72"/>
        <v>0</v>
      </c>
      <c r="I250" s="170"/>
      <c r="J250" s="103">
        <f t="shared" si="73"/>
        <v>0</v>
      </c>
      <c r="K250" s="170"/>
      <c r="L250" s="103">
        <f t="shared" si="74"/>
        <v>0</v>
      </c>
      <c r="M250" s="170"/>
      <c r="N250" s="103">
        <f t="shared" si="75"/>
        <v>0</v>
      </c>
      <c r="O250" s="170"/>
      <c r="P250" s="103">
        <f t="shared" si="76"/>
        <v>0</v>
      </c>
      <c r="Q250" s="170"/>
      <c r="R250" s="103">
        <f t="shared" si="77"/>
        <v>0</v>
      </c>
      <c r="S250" s="170"/>
      <c r="T250" s="103"/>
    </row>
    <row r="251" spans="1:20" ht="24" customHeight="1" x14ac:dyDescent="0.2">
      <c r="A251" s="145" t="str">
        <f t="shared" si="78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1"/>
        <v>0</v>
      </c>
      <c r="G251" s="168"/>
      <c r="H251" s="103">
        <f t="shared" si="72"/>
        <v>0</v>
      </c>
      <c r="I251" s="170"/>
      <c r="J251" s="103">
        <f t="shared" si="73"/>
        <v>0</v>
      </c>
      <c r="K251" s="170"/>
      <c r="L251" s="103">
        <f t="shared" si="74"/>
        <v>0</v>
      </c>
      <c r="M251" s="170"/>
      <c r="N251" s="103">
        <f t="shared" si="75"/>
        <v>0</v>
      </c>
      <c r="O251" s="170"/>
      <c r="P251" s="103">
        <f t="shared" si="76"/>
        <v>0</v>
      </c>
      <c r="Q251" s="170"/>
      <c r="R251" s="103">
        <f t="shared" si="77"/>
        <v>0</v>
      </c>
      <c r="S251" s="170"/>
      <c r="T251" s="103"/>
    </row>
    <row r="252" spans="1:20" ht="24" customHeight="1" x14ac:dyDescent="0.2">
      <c r="A252" s="145" t="str">
        <f t="shared" si="78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1"/>
        <v>0</v>
      </c>
      <c r="G252" s="168"/>
      <c r="H252" s="103">
        <f t="shared" si="72"/>
        <v>0</v>
      </c>
      <c r="I252" s="170"/>
      <c r="J252" s="103">
        <f t="shared" si="73"/>
        <v>0</v>
      </c>
      <c r="K252" s="170"/>
      <c r="L252" s="103">
        <f t="shared" si="74"/>
        <v>0</v>
      </c>
      <c r="M252" s="170"/>
      <c r="N252" s="103">
        <f t="shared" si="75"/>
        <v>0</v>
      </c>
      <c r="O252" s="170"/>
      <c r="P252" s="103">
        <f t="shared" si="76"/>
        <v>0</v>
      </c>
      <c r="Q252" s="170"/>
      <c r="R252" s="103">
        <f t="shared" si="77"/>
        <v>0</v>
      </c>
      <c r="S252" s="170"/>
      <c r="T252" s="103"/>
    </row>
    <row r="253" spans="1:20" ht="24" customHeight="1" x14ac:dyDescent="0.2">
      <c r="A253" s="145" t="str">
        <f t="shared" si="78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1"/>
        <v>0</v>
      </c>
      <c r="G253" s="168"/>
      <c r="H253" s="103">
        <f t="shared" si="72"/>
        <v>0</v>
      </c>
      <c r="I253" s="170"/>
      <c r="J253" s="103">
        <f t="shared" si="73"/>
        <v>0</v>
      </c>
      <c r="K253" s="170"/>
      <c r="L253" s="103">
        <f t="shared" si="74"/>
        <v>0</v>
      </c>
      <c r="M253" s="170"/>
      <c r="N253" s="103">
        <f t="shared" si="75"/>
        <v>0</v>
      </c>
      <c r="O253" s="170"/>
      <c r="P253" s="103">
        <f t="shared" si="76"/>
        <v>0</v>
      </c>
      <c r="Q253" s="170"/>
      <c r="R253" s="103">
        <f t="shared" si="77"/>
        <v>0</v>
      </c>
      <c r="S253" s="170"/>
      <c r="T253" s="103"/>
    </row>
    <row r="254" spans="1:20" ht="24" customHeight="1" x14ac:dyDescent="0.2">
      <c r="A254" s="145" t="str">
        <f t="shared" si="78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1"/>
        <v>0</v>
      </c>
      <c r="G254" s="168"/>
      <c r="H254" s="103">
        <f t="shared" si="72"/>
        <v>0</v>
      </c>
      <c r="I254" s="170"/>
      <c r="J254" s="103">
        <f t="shared" si="73"/>
        <v>0</v>
      </c>
      <c r="K254" s="170"/>
      <c r="L254" s="103">
        <f t="shared" si="74"/>
        <v>0</v>
      </c>
      <c r="M254" s="170"/>
      <c r="N254" s="103">
        <f t="shared" si="75"/>
        <v>0</v>
      </c>
      <c r="O254" s="170"/>
      <c r="P254" s="103">
        <f t="shared" si="76"/>
        <v>0</v>
      </c>
      <c r="Q254" s="170"/>
      <c r="R254" s="103">
        <f t="shared" si="77"/>
        <v>0</v>
      </c>
      <c r="S254" s="170"/>
      <c r="T254" s="103"/>
    </row>
    <row r="255" spans="1:20" ht="24" customHeight="1" x14ac:dyDescent="0.2">
      <c r="A255" s="145" t="str">
        <f t="shared" si="78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1"/>
        <v>0</v>
      </c>
      <c r="G255" s="168"/>
      <c r="H255" s="103">
        <f t="shared" si="72"/>
        <v>0</v>
      </c>
      <c r="I255" s="170"/>
      <c r="J255" s="103">
        <f t="shared" si="73"/>
        <v>0</v>
      </c>
      <c r="K255" s="170"/>
      <c r="L255" s="103">
        <f t="shared" si="74"/>
        <v>0</v>
      </c>
      <c r="M255" s="170"/>
      <c r="N255" s="103">
        <f t="shared" si="75"/>
        <v>0</v>
      </c>
      <c r="O255" s="170"/>
      <c r="P255" s="103">
        <f t="shared" si="76"/>
        <v>0</v>
      </c>
      <c r="Q255" s="170"/>
      <c r="R255" s="103">
        <f t="shared" si="77"/>
        <v>0</v>
      </c>
      <c r="S255" s="170"/>
      <c r="T255" s="103"/>
    </row>
    <row r="256" spans="1:20" ht="24" customHeight="1" x14ac:dyDescent="0.2">
      <c r="A256" s="145" t="str">
        <f t="shared" si="78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1"/>
        <v>0</v>
      </c>
      <c r="G256" s="168"/>
      <c r="H256" s="103">
        <f t="shared" si="72"/>
        <v>0</v>
      </c>
      <c r="I256" s="170"/>
      <c r="J256" s="103">
        <f t="shared" si="73"/>
        <v>0</v>
      </c>
      <c r="K256" s="170"/>
      <c r="L256" s="103">
        <f t="shared" si="74"/>
        <v>0</v>
      </c>
      <c r="M256" s="170"/>
      <c r="N256" s="103">
        <f t="shared" si="75"/>
        <v>0</v>
      </c>
      <c r="O256" s="170"/>
      <c r="P256" s="103">
        <f t="shared" si="76"/>
        <v>0</v>
      </c>
      <c r="Q256" s="170"/>
      <c r="R256" s="103">
        <f t="shared" si="77"/>
        <v>0</v>
      </c>
      <c r="S256" s="170"/>
      <c r="T256" s="103"/>
    </row>
    <row r="257" spans="1:20" ht="24" customHeight="1" x14ac:dyDescent="0.2">
      <c r="A257" s="145" t="str">
        <f t="shared" si="78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1"/>
        <v>0</v>
      </c>
      <c r="G257" s="168"/>
      <c r="H257" s="103">
        <f t="shared" si="72"/>
        <v>0</v>
      </c>
      <c r="I257" s="170"/>
      <c r="J257" s="103">
        <f t="shared" si="73"/>
        <v>0</v>
      </c>
      <c r="K257" s="170"/>
      <c r="L257" s="103">
        <f t="shared" si="74"/>
        <v>0</v>
      </c>
      <c r="M257" s="170"/>
      <c r="N257" s="103">
        <f t="shared" si="75"/>
        <v>0</v>
      </c>
      <c r="O257" s="170"/>
      <c r="P257" s="103">
        <f t="shared" si="76"/>
        <v>0</v>
      </c>
      <c r="Q257" s="170"/>
      <c r="R257" s="103">
        <f t="shared" si="77"/>
        <v>0</v>
      </c>
      <c r="S257" s="170"/>
      <c r="T257" s="103"/>
    </row>
    <row r="258" spans="1:20" ht="24" customHeight="1" x14ac:dyDescent="0.2">
      <c r="A258" s="145" t="str">
        <f t="shared" si="78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1"/>
        <v>0</v>
      </c>
      <c r="G258" s="168"/>
      <c r="H258" s="103">
        <f t="shared" si="72"/>
        <v>0</v>
      </c>
      <c r="I258" s="170"/>
      <c r="J258" s="103">
        <f t="shared" si="73"/>
        <v>0</v>
      </c>
      <c r="K258" s="170"/>
      <c r="L258" s="103">
        <f t="shared" si="74"/>
        <v>0</v>
      </c>
      <c r="M258" s="170"/>
      <c r="N258" s="103">
        <f t="shared" si="75"/>
        <v>0</v>
      </c>
      <c r="O258" s="170"/>
      <c r="P258" s="103">
        <f t="shared" si="76"/>
        <v>0</v>
      </c>
      <c r="Q258" s="170"/>
      <c r="R258" s="103">
        <f t="shared" si="77"/>
        <v>0</v>
      </c>
      <c r="S258" s="170"/>
      <c r="T258" s="103"/>
    </row>
    <row r="259" spans="1:20" ht="24" customHeight="1" x14ac:dyDescent="0.2">
      <c r="A259" s="145" t="str">
        <f t="shared" si="78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1"/>
        <v>0</v>
      </c>
      <c r="G259" s="168"/>
      <c r="H259" s="103">
        <f t="shared" si="72"/>
        <v>0</v>
      </c>
      <c r="I259" s="170"/>
      <c r="J259" s="103">
        <f t="shared" si="73"/>
        <v>0</v>
      </c>
      <c r="K259" s="170"/>
      <c r="L259" s="103">
        <f t="shared" si="74"/>
        <v>0</v>
      </c>
      <c r="M259" s="170"/>
      <c r="N259" s="103">
        <f t="shared" si="75"/>
        <v>0</v>
      </c>
      <c r="O259" s="170"/>
      <c r="P259" s="103">
        <f t="shared" si="76"/>
        <v>0</v>
      </c>
      <c r="Q259" s="170"/>
      <c r="R259" s="103">
        <f t="shared" si="77"/>
        <v>0</v>
      </c>
      <c r="S259" s="170"/>
      <c r="T259" s="103"/>
    </row>
    <row r="260" spans="1:20" ht="24" customHeight="1" x14ac:dyDescent="0.2">
      <c r="A260" s="145" t="str">
        <f t="shared" si="78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1"/>
        <v>0</v>
      </c>
      <c r="G260" s="168"/>
      <c r="H260" s="103">
        <f t="shared" si="72"/>
        <v>0</v>
      </c>
      <c r="I260" s="170"/>
      <c r="J260" s="103">
        <f t="shared" si="73"/>
        <v>0</v>
      </c>
      <c r="K260" s="170"/>
      <c r="L260" s="103">
        <f t="shared" si="74"/>
        <v>0</v>
      </c>
      <c r="M260" s="170"/>
      <c r="N260" s="103">
        <f t="shared" si="75"/>
        <v>0</v>
      </c>
      <c r="O260" s="170"/>
      <c r="P260" s="103">
        <f t="shared" si="76"/>
        <v>0</v>
      </c>
      <c r="Q260" s="170"/>
      <c r="R260" s="103">
        <f t="shared" si="77"/>
        <v>0</v>
      </c>
      <c r="S260" s="170"/>
      <c r="T260" s="103"/>
    </row>
    <row r="261" spans="1:20" ht="24" customHeight="1" x14ac:dyDescent="0.2">
      <c r="A261" s="145" t="str">
        <f t="shared" si="78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1"/>
        <v>0</v>
      </c>
      <c r="G261" s="168"/>
      <c r="H261" s="103">
        <f t="shared" si="72"/>
        <v>0</v>
      </c>
      <c r="I261" s="170"/>
      <c r="J261" s="103">
        <f t="shared" si="73"/>
        <v>0</v>
      </c>
      <c r="K261" s="170"/>
      <c r="L261" s="103">
        <f t="shared" si="74"/>
        <v>0</v>
      </c>
      <c r="M261" s="170"/>
      <c r="N261" s="103">
        <f t="shared" si="75"/>
        <v>0</v>
      </c>
      <c r="O261" s="170"/>
      <c r="P261" s="103">
        <f t="shared" si="76"/>
        <v>0</v>
      </c>
      <c r="Q261" s="170"/>
      <c r="R261" s="103">
        <f t="shared" si="77"/>
        <v>0</v>
      </c>
      <c r="S261" s="170"/>
      <c r="T261" s="103"/>
    </row>
    <row r="262" spans="1:20" ht="24" customHeight="1" x14ac:dyDescent="0.2">
      <c r="A262" s="145" t="str">
        <f t="shared" si="78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1"/>
        <v>0</v>
      </c>
      <c r="G262" s="168"/>
      <c r="H262" s="103">
        <f t="shared" si="72"/>
        <v>0</v>
      </c>
      <c r="I262" s="170"/>
      <c r="J262" s="103">
        <f t="shared" si="73"/>
        <v>0</v>
      </c>
      <c r="K262" s="170"/>
      <c r="L262" s="103">
        <f t="shared" si="74"/>
        <v>0</v>
      </c>
      <c r="M262" s="170"/>
      <c r="N262" s="103">
        <f t="shared" si="75"/>
        <v>0</v>
      </c>
      <c r="O262" s="170"/>
      <c r="P262" s="103">
        <f t="shared" si="76"/>
        <v>0</v>
      </c>
      <c r="Q262" s="170"/>
      <c r="R262" s="103">
        <f t="shared" si="77"/>
        <v>0</v>
      </c>
      <c r="S262" s="170"/>
      <c r="T262" s="103"/>
    </row>
    <row r="263" spans="1:20" ht="24" customHeight="1" thickBot="1" x14ac:dyDescent="0.25">
      <c r="A263" s="145" t="str">
        <f t="shared" si="78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1"/>
        <v>0</v>
      </c>
      <c r="G263" s="168"/>
      <c r="H263" s="103">
        <f t="shared" si="72"/>
        <v>0</v>
      </c>
      <c r="I263" s="170"/>
      <c r="J263" s="103">
        <f t="shared" si="73"/>
        <v>0</v>
      </c>
      <c r="K263" s="170"/>
      <c r="L263" s="103">
        <f t="shared" si="74"/>
        <v>0</v>
      </c>
      <c r="M263" s="170"/>
      <c r="N263" s="103">
        <f t="shared" si="75"/>
        <v>0</v>
      </c>
      <c r="O263" s="170"/>
      <c r="P263" s="103">
        <f t="shared" si="76"/>
        <v>0</v>
      </c>
      <c r="Q263" s="170"/>
      <c r="R263" s="103">
        <f t="shared" si="77"/>
        <v>0</v>
      </c>
      <c r="S263" s="170"/>
      <c r="T263" s="103"/>
    </row>
    <row r="264" spans="1:20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  <c r="S264" s="110"/>
      <c r="T264" s="104"/>
    </row>
    <row r="265" spans="1:20" ht="10.5" customHeight="1" thickBot="1" x14ac:dyDescent="0.25">
      <c r="A265" s="151"/>
      <c r="B265" s="152" t="str">
        <f>CONCATENATE("Award to"&amp;" "&amp;$G$1)</f>
        <v>Award to Hammer Construction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  <c r="S265" s="109"/>
      <c r="T265" s="105"/>
    </row>
    <row r="266" spans="1:20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9">IF(AND(ISNUMBER($D266),ISNUMBER(E266)),$D266*E266,0)</f>
        <v>0</v>
      </c>
      <c r="G266" s="168"/>
      <c r="H266" s="103">
        <f t="shared" ref="H266:H289" si="80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  <c r="S266" s="169"/>
      <c r="T266" s="103"/>
    </row>
    <row r="267" spans="1:20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9"/>
        <v>0</v>
      </c>
      <c r="G267" s="168"/>
      <c r="H267" s="103">
        <f t="shared" si="80"/>
        <v>0</v>
      </c>
      <c r="I267" s="169"/>
      <c r="J267" s="103">
        <f t="shared" ref="J267:J289" si="81">IF(AND(ISNUMBER($D267),ISNUMBER(I267)),$D267*I267,0)</f>
        <v>0</v>
      </c>
      <c r="K267" s="169"/>
      <c r="L267" s="103">
        <f t="shared" ref="L267:L289" si="82">IF(AND(ISNUMBER($D267),ISNUMBER(K267)),$D267*K267,0)</f>
        <v>0</v>
      </c>
      <c r="M267" s="169"/>
      <c r="N267" s="103">
        <f t="shared" ref="N267:N289" si="83">IF(AND(ISNUMBER($D267),ISNUMBER(M267)),$D267*M267,0)</f>
        <v>0</v>
      </c>
      <c r="O267" s="169"/>
      <c r="P267" s="103">
        <f t="shared" ref="P267:P289" si="84">IF(AND(ISNUMBER($D267),ISNUMBER(O267)),$D267*O267,0)</f>
        <v>0</v>
      </c>
      <c r="Q267" s="169"/>
      <c r="R267" s="103">
        <f t="shared" ref="R267:R289" si="85">IF(AND(ISNUMBER($D267),ISNUMBER(Q267)),$D267*Q267,0)</f>
        <v>0</v>
      </c>
      <c r="S267" s="169"/>
      <c r="T267" s="103"/>
    </row>
    <row r="268" spans="1:20" ht="24" customHeight="1" x14ac:dyDescent="0.2">
      <c r="A268" s="145" t="str">
        <f t="shared" ref="A268:A289" si="86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9"/>
        <v>0</v>
      </c>
      <c r="G268" s="168"/>
      <c r="H268" s="103">
        <f t="shared" si="80"/>
        <v>0</v>
      </c>
      <c r="I268" s="169"/>
      <c r="J268" s="103">
        <f t="shared" si="81"/>
        <v>0</v>
      </c>
      <c r="K268" s="169"/>
      <c r="L268" s="103">
        <f t="shared" si="82"/>
        <v>0</v>
      </c>
      <c r="M268" s="169"/>
      <c r="N268" s="103">
        <f t="shared" si="83"/>
        <v>0</v>
      </c>
      <c r="O268" s="169"/>
      <c r="P268" s="103">
        <f t="shared" si="84"/>
        <v>0</v>
      </c>
      <c r="Q268" s="169"/>
      <c r="R268" s="103">
        <f t="shared" si="85"/>
        <v>0</v>
      </c>
      <c r="S268" s="169"/>
      <c r="T268" s="103"/>
    </row>
    <row r="269" spans="1:20" ht="24" customHeight="1" x14ac:dyDescent="0.2">
      <c r="A269" s="145" t="str">
        <f t="shared" si="86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9"/>
        <v>0</v>
      </c>
      <c r="G269" s="168"/>
      <c r="H269" s="103">
        <f t="shared" si="80"/>
        <v>0</v>
      </c>
      <c r="I269" s="169"/>
      <c r="J269" s="103">
        <f t="shared" si="81"/>
        <v>0</v>
      </c>
      <c r="K269" s="169"/>
      <c r="L269" s="103">
        <f t="shared" si="82"/>
        <v>0</v>
      </c>
      <c r="M269" s="169"/>
      <c r="N269" s="103">
        <f t="shared" si="83"/>
        <v>0</v>
      </c>
      <c r="O269" s="169"/>
      <c r="P269" s="103">
        <f t="shared" si="84"/>
        <v>0</v>
      </c>
      <c r="Q269" s="169"/>
      <c r="R269" s="103">
        <f t="shared" si="85"/>
        <v>0</v>
      </c>
      <c r="S269" s="169"/>
      <c r="T269" s="103"/>
    </row>
    <row r="270" spans="1:20" ht="24" customHeight="1" x14ac:dyDescent="0.2">
      <c r="A270" s="145" t="str">
        <f t="shared" si="86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9"/>
        <v>0</v>
      </c>
      <c r="G270" s="168"/>
      <c r="H270" s="103">
        <f t="shared" si="80"/>
        <v>0</v>
      </c>
      <c r="I270" s="169"/>
      <c r="J270" s="103">
        <f t="shared" si="81"/>
        <v>0</v>
      </c>
      <c r="K270" s="169"/>
      <c r="L270" s="103">
        <f t="shared" si="82"/>
        <v>0</v>
      </c>
      <c r="M270" s="169"/>
      <c r="N270" s="103">
        <f t="shared" si="83"/>
        <v>0</v>
      </c>
      <c r="O270" s="169"/>
      <c r="P270" s="103">
        <f t="shared" si="84"/>
        <v>0</v>
      </c>
      <c r="Q270" s="169"/>
      <c r="R270" s="103">
        <f t="shared" si="85"/>
        <v>0</v>
      </c>
      <c r="S270" s="169"/>
      <c r="T270" s="103"/>
    </row>
    <row r="271" spans="1:20" ht="24" customHeight="1" x14ac:dyDescent="0.2">
      <c r="A271" s="145" t="str">
        <f t="shared" si="86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9"/>
        <v>0</v>
      </c>
      <c r="G271" s="168"/>
      <c r="H271" s="103">
        <f t="shared" si="80"/>
        <v>0</v>
      </c>
      <c r="I271" s="169"/>
      <c r="J271" s="103">
        <f t="shared" si="81"/>
        <v>0</v>
      </c>
      <c r="K271" s="169"/>
      <c r="L271" s="103">
        <f t="shared" si="82"/>
        <v>0</v>
      </c>
      <c r="M271" s="169"/>
      <c r="N271" s="103">
        <f t="shared" si="83"/>
        <v>0</v>
      </c>
      <c r="O271" s="169"/>
      <c r="P271" s="103">
        <f t="shared" si="84"/>
        <v>0</v>
      </c>
      <c r="Q271" s="169"/>
      <c r="R271" s="103">
        <f t="shared" si="85"/>
        <v>0</v>
      </c>
      <c r="S271" s="169"/>
      <c r="T271" s="103"/>
    </row>
    <row r="272" spans="1:20" ht="24" customHeight="1" x14ac:dyDescent="0.2">
      <c r="A272" s="145" t="str">
        <f t="shared" si="86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9"/>
        <v>0</v>
      </c>
      <c r="G272" s="168"/>
      <c r="H272" s="103">
        <f t="shared" si="80"/>
        <v>0</v>
      </c>
      <c r="I272" s="169"/>
      <c r="J272" s="103">
        <f t="shared" si="81"/>
        <v>0</v>
      </c>
      <c r="K272" s="169"/>
      <c r="L272" s="103">
        <f t="shared" si="82"/>
        <v>0</v>
      </c>
      <c r="M272" s="169"/>
      <c r="N272" s="103">
        <f t="shared" si="83"/>
        <v>0</v>
      </c>
      <c r="O272" s="169"/>
      <c r="P272" s="103">
        <f t="shared" si="84"/>
        <v>0</v>
      </c>
      <c r="Q272" s="169"/>
      <c r="R272" s="103">
        <f t="shared" si="85"/>
        <v>0</v>
      </c>
      <c r="S272" s="169"/>
      <c r="T272" s="103"/>
    </row>
    <row r="273" spans="1:20" ht="24" customHeight="1" x14ac:dyDescent="0.2">
      <c r="A273" s="145" t="str">
        <f t="shared" si="86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9"/>
        <v>0</v>
      </c>
      <c r="G273" s="168"/>
      <c r="H273" s="103">
        <f t="shared" si="80"/>
        <v>0</v>
      </c>
      <c r="I273" s="169"/>
      <c r="J273" s="103">
        <f t="shared" si="81"/>
        <v>0</v>
      </c>
      <c r="K273" s="169"/>
      <c r="L273" s="103">
        <f t="shared" si="82"/>
        <v>0</v>
      </c>
      <c r="M273" s="169"/>
      <c r="N273" s="103">
        <f t="shared" si="83"/>
        <v>0</v>
      </c>
      <c r="O273" s="169"/>
      <c r="P273" s="103">
        <f t="shared" si="84"/>
        <v>0</v>
      </c>
      <c r="Q273" s="169"/>
      <c r="R273" s="103">
        <f t="shared" si="85"/>
        <v>0</v>
      </c>
      <c r="S273" s="169"/>
      <c r="T273" s="103"/>
    </row>
    <row r="274" spans="1:20" ht="24" customHeight="1" x14ac:dyDescent="0.2">
      <c r="A274" s="145" t="str">
        <f t="shared" si="86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9"/>
        <v>0</v>
      </c>
      <c r="G274" s="168"/>
      <c r="H274" s="103">
        <f t="shared" si="80"/>
        <v>0</v>
      </c>
      <c r="I274" s="169"/>
      <c r="J274" s="103">
        <f t="shared" si="81"/>
        <v>0</v>
      </c>
      <c r="K274" s="169"/>
      <c r="L274" s="103">
        <f t="shared" si="82"/>
        <v>0</v>
      </c>
      <c r="M274" s="169"/>
      <c r="N274" s="103">
        <f t="shared" si="83"/>
        <v>0</v>
      </c>
      <c r="O274" s="169"/>
      <c r="P274" s="103">
        <f t="shared" si="84"/>
        <v>0</v>
      </c>
      <c r="Q274" s="169"/>
      <c r="R274" s="103">
        <f t="shared" si="85"/>
        <v>0</v>
      </c>
      <c r="S274" s="169"/>
      <c r="T274" s="103"/>
    </row>
    <row r="275" spans="1:20" ht="24" customHeight="1" x14ac:dyDescent="0.2">
      <c r="A275" s="145" t="str">
        <f t="shared" si="86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9"/>
        <v>0</v>
      </c>
      <c r="G275" s="168"/>
      <c r="H275" s="103">
        <f t="shared" si="80"/>
        <v>0</v>
      </c>
      <c r="I275" s="169"/>
      <c r="J275" s="103">
        <f t="shared" si="81"/>
        <v>0</v>
      </c>
      <c r="K275" s="169"/>
      <c r="L275" s="103">
        <f t="shared" si="82"/>
        <v>0</v>
      </c>
      <c r="M275" s="169"/>
      <c r="N275" s="103">
        <f t="shared" si="83"/>
        <v>0</v>
      </c>
      <c r="O275" s="169"/>
      <c r="P275" s="103">
        <f t="shared" si="84"/>
        <v>0</v>
      </c>
      <c r="Q275" s="169"/>
      <c r="R275" s="103">
        <f t="shared" si="85"/>
        <v>0</v>
      </c>
      <c r="S275" s="169"/>
      <c r="T275" s="103"/>
    </row>
    <row r="276" spans="1:20" ht="24" customHeight="1" x14ac:dyDescent="0.2">
      <c r="A276" s="145" t="str">
        <f t="shared" si="86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9"/>
        <v>0</v>
      </c>
      <c r="G276" s="168"/>
      <c r="H276" s="103">
        <f t="shared" si="80"/>
        <v>0</v>
      </c>
      <c r="I276" s="170"/>
      <c r="J276" s="103">
        <f t="shared" si="81"/>
        <v>0</v>
      </c>
      <c r="K276" s="170"/>
      <c r="L276" s="103">
        <f t="shared" si="82"/>
        <v>0</v>
      </c>
      <c r="M276" s="170"/>
      <c r="N276" s="103">
        <f t="shared" si="83"/>
        <v>0</v>
      </c>
      <c r="O276" s="170"/>
      <c r="P276" s="103">
        <f t="shared" si="84"/>
        <v>0</v>
      </c>
      <c r="Q276" s="170"/>
      <c r="R276" s="103">
        <f t="shared" si="85"/>
        <v>0</v>
      </c>
      <c r="S276" s="170"/>
      <c r="T276" s="103"/>
    </row>
    <row r="277" spans="1:20" ht="24" customHeight="1" x14ac:dyDescent="0.2">
      <c r="A277" s="145" t="str">
        <f t="shared" si="86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9"/>
        <v>0</v>
      </c>
      <c r="G277" s="168"/>
      <c r="H277" s="103">
        <f t="shared" si="80"/>
        <v>0</v>
      </c>
      <c r="I277" s="170"/>
      <c r="J277" s="103">
        <f t="shared" si="81"/>
        <v>0</v>
      </c>
      <c r="K277" s="170"/>
      <c r="L277" s="103">
        <f t="shared" si="82"/>
        <v>0</v>
      </c>
      <c r="M277" s="170"/>
      <c r="N277" s="103">
        <f t="shared" si="83"/>
        <v>0</v>
      </c>
      <c r="O277" s="170"/>
      <c r="P277" s="103">
        <f t="shared" si="84"/>
        <v>0</v>
      </c>
      <c r="Q277" s="170"/>
      <c r="R277" s="103">
        <f t="shared" si="85"/>
        <v>0</v>
      </c>
      <c r="S277" s="170"/>
      <c r="T277" s="103"/>
    </row>
    <row r="278" spans="1:20" ht="24" customHeight="1" x14ac:dyDescent="0.2">
      <c r="A278" s="145" t="str">
        <f t="shared" si="86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9"/>
        <v>0</v>
      </c>
      <c r="G278" s="168"/>
      <c r="H278" s="103">
        <f t="shared" si="80"/>
        <v>0</v>
      </c>
      <c r="I278" s="170"/>
      <c r="J278" s="103">
        <f t="shared" si="81"/>
        <v>0</v>
      </c>
      <c r="K278" s="170"/>
      <c r="L278" s="103">
        <f t="shared" si="82"/>
        <v>0</v>
      </c>
      <c r="M278" s="170"/>
      <c r="N278" s="103">
        <f t="shared" si="83"/>
        <v>0</v>
      </c>
      <c r="O278" s="170"/>
      <c r="P278" s="103">
        <f t="shared" si="84"/>
        <v>0</v>
      </c>
      <c r="Q278" s="170"/>
      <c r="R278" s="103">
        <f t="shared" si="85"/>
        <v>0</v>
      </c>
      <c r="S278" s="170"/>
      <c r="T278" s="103"/>
    </row>
    <row r="279" spans="1:20" ht="24" customHeight="1" x14ac:dyDescent="0.2">
      <c r="A279" s="145" t="str">
        <f t="shared" si="86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9"/>
        <v>0</v>
      </c>
      <c r="G279" s="168"/>
      <c r="H279" s="103">
        <f t="shared" si="80"/>
        <v>0</v>
      </c>
      <c r="I279" s="170"/>
      <c r="J279" s="103">
        <f t="shared" si="81"/>
        <v>0</v>
      </c>
      <c r="K279" s="170"/>
      <c r="L279" s="103">
        <f t="shared" si="82"/>
        <v>0</v>
      </c>
      <c r="M279" s="170"/>
      <c r="N279" s="103">
        <f t="shared" si="83"/>
        <v>0</v>
      </c>
      <c r="O279" s="170"/>
      <c r="P279" s="103">
        <f t="shared" si="84"/>
        <v>0</v>
      </c>
      <c r="Q279" s="170"/>
      <c r="R279" s="103">
        <f t="shared" si="85"/>
        <v>0</v>
      </c>
      <c r="S279" s="170"/>
      <c r="T279" s="103"/>
    </row>
    <row r="280" spans="1:20" ht="24" customHeight="1" x14ac:dyDescent="0.2">
      <c r="A280" s="145" t="str">
        <f t="shared" si="86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9"/>
        <v>0</v>
      </c>
      <c r="G280" s="168"/>
      <c r="H280" s="103">
        <f t="shared" si="80"/>
        <v>0</v>
      </c>
      <c r="I280" s="170"/>
      <c r="J280" s="103">
        <f t="shared" si="81"/>
        <v>0</v>
      </c>
      <c r="K280" s="170"/>
      <c r="L280" s="103">
        <f t="shared" si="82"/>
        <v>0</v>
      </c>
      <c r="M280" s="170"/>
      <c r="N280" s="103">
        <f t="shared" si="83"/>
        <v>0</v>
      </c>
      <c r="O280" s="170"/>
      <c r="P280" s="103">
        <f t="shared" si="84"/>
        <v>0</v>
      </c>
      <c r="Q280" s="170"/>
      <c r="R280" s="103">
        <f t="shared" si="85"/>
        <v>0</v>
      </c>
      <c r="S280" s="170"/>
      <c r="T280" s="103"/>
    </row>
    <row r="281" spans="1:20" ht="24" customHeight="1" x14ac:dyDescent="0.2">
      <c r="A281" s="145" t="str">
        <f t="shared" si="86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9"/>
        <v>0</v>
      </c>
      <c r="G281" s="168"/>
      <c r="H281" s="103">
        <f t="shared" si="80"/>
        <v>0</v>
      </c>
      <c r="I281" s="170"/>
      <c r="J281" s="103">
        <f t="shared" si="81"/>
        <v>0</v>
      </c>
      <c r="K281" s="170"/>
      <c r="L281" s="103">
        <f t="shared" si="82"/>
        <v>0</v>
      </c>
      <c r="M281" s="170"/>
      <c r="N281" s="103">
        <f t="shared" si="83"/>
        <v>0</v>
      </c>
      <c r="O281" s="170"/>
      <c r="P281" s="103">
        <f t="shared" si="84"/>
        <v>0</v>
      </c>
      <c r="Q281" s="170"/>
      <c r="R281" s="103">
        <f t="shared" si="85"/>
        <v>0</v>
      </c>
      <c r="S281" s="170"/>
      <c r="T281" s="103"/>
    </row>
    <row r="282" spans="1:20" ht="24" customHeight="1" x14ac:dyDescent="0.2">
      <c r="A282" s="145" t="str">
        <f t="shared" si="86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9"/>
        <v>0</v>
      </c>
      <c r="G282" s="168"/>
      <c r="H282" s="103">
        <f t="shared" si="80"/>
        <v>0</v>
      </c>
      <c r="I282" s="170"/>
      <c r="J282" s="103">
        <f t="shared" si="81"/>
        <v>0</v>
      </c>
      <c r="K282" s="170"/>
      <c r="L282" s="103">
        <f t="shared" si="82"/>
        <v>0</v>
      </c>
      <c r="M282" s="170"/>
      <c r="N282" s="103">
        <f t="shared" si="83"/>
        <v>0</v>
      </c>
      <c r="O282" s="170"/>
      <c r="P282" s="103">
        <f t="shared" si="84"/>
        <v>0</v>
      </c>
      <c r="Q282" s="170"/>
      <c r="R282" s="103">
        <f t="shared" si="85"/>
        <v>0</v>
      </c>
      <c r="S282" s="170"/>
      <c r="T282" s="103"/>
    </row>
    <row r="283" spans="1:20" ht="24" customHeight="1" x14ac:dyDescent="0.2">
      <c r="A283" s="145" t="str">
        <f t="shared" si="86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9"/>
        <v>0</v>
      </c>
      <c r="G283" s="168"/>
      <c r="H283" s="103">
        <f t="shared" si="80"/>
        <v>0</v>
      </c>
      <c r="I283" s="170"/>
      <c r="J283" s="103">
        <f t="shared" si="81"/>
        <v>0</v>
      </c>
      <c r="K283" s="170"/>
      <c r="L283" s="103">
        <f t="shared" si="82"/>
        <v>0</v>
      </c>
      <c r="M283" s="170"/>
      <c r="N283" s="103">
        <f t="shared" si="83"/>
        <v>0</v>
      </c>
      <c r="O283" s="170"/>
      <c r="P283" s="103">
        <f t="shared" si="84"/>
        <v>0</v>
      </c>
      <c r="Q283" s="170"/>
      <c r="R283" s="103">
        <f t="shared" si="85"/>
        <v>0</v>
      </c>
      <c r="S283" s="170"/>
      <c r="T283" s="103"/>
    </row>
    <row r="284" spans="1:20" ht="24" customHeight="1" x14ac:dyDescent="0.2">
      <c r="A284" s="145" t="str">
        <f t="shared" si="86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9"/>
        <v>0</v>
      </c>
      <c r="G284" s="168"/>
      <c r="H284" s="103">
        <f t="shared" si="80"/>
        <v>0</v>
      </c>
      <c r="I284" s="170"/>
      <c r="J284" s="103">
        <f t="shared" si="81"/>
        <v>0</v>
      </c>
      <c r="K284" s="170"/>
      <c r="L284" s="103">
        <f t="shared" si="82"/>
        <v>0</v>
      </c>
      <c r="M284" s="170"/>
      <c r="N284" s="103">
        <f t="shared" si="83"/>
        <v>0</v>
      </c>
      <c r="O284" s="170"/>
      <c r="P284" s="103">
        <f t="shared" si="84"/>
        <v>0</v>
      </c>
      <c r="Q284" s="170"/>
      <c r="R284" s="103">
        <f t="shared" si="85"/>
        <v>0</v>
      </c>
      <c r="S284" s="170"/>
      <c r="T284" s="103"/>
    </row>
    <row r="285" spans="1:20" ht="24" customHeight="1" x14ac:dyDescent="0.2">
      <c r="A285" s="145" t="str">
        <f t="shared" si="86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9"/>
        <v>0</v>
      </c>
      <c r="G285" s="168"/>
      <c r="H285" s="103">
        <f t="shared" si="80"/>
        <v>0</v>
      </c>
      <c r="I285" s="170"/>
      <c r="J285" s="103">
        <f t="shared" si="81"/>
        <v>0</v>
      </c>
      <c r="K285" s="170"/>
      <c r="L285" s="103">
        <f t="shared" si="82"/>
        <v>0</v>
      </c>
      <c r="M285" s="170"/>
      <c r="N285" s="103">
        <f t="shared" si="83"/>
        <v>0</v>
      </c>
      <c r="O285" s="170"/>
      <c r="P285" s="103">
        <f t="shared" si="84"/>
        <v>0</v>
      </c>
      <c r="Q285" s="170"/>
      <c r="R285" s="103">
        <f t="shared" si="85"/>
        <v>0</v>
      </c>
      <c r="S285" s="170"/>
      <c r="T285" s="103"/>
    </row>
    <row r="286" spans="1:20" ht="24" customHeight="1" x14ac:dyDescent="0.2">
      <c r="A286" s="145" t="str">
        <f t="shared" si="86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9"/>
        <v>0</v>
      </c>
      <c r="G286" s="168"/>
      <c r="H286" s="103">
        <f t="shared" si="80"/>
        <v>0</v>
      </c>
      <c r="I286" s="170"/>
      <c r="J286" s="103">
        <f t="shared" si="81"/>
        <v>0</v>
      </c>
      <c r="K286" s="170"/>
      <c r="L286" s="103">
        <f t="shared" si="82"/>
        <v>0</v>
      </c>
      <c r="M286" s="170"/>
      <c r="N286" s="103">
        <f t="shared" si="83"/>
        <v>0</v>
      </c>
      <c r="O286" s="170"/>
      <c r="P286" s="103">
        <f t="shared" si="84"/>
        <v>0</v>
      </c>
      <c r="Q286" s="170"/>
      <c r="R286" s="103">
        <f t="shared" si="85"/>
        <v>0</v>
      </c>
      <c r="S286" s="170"/>
      <c r="T286" s="103"/>
    </row>
    <row r="287" spans="1:20" ht="24" customHeight="1" x14ac:dyDescent="0.2">
      <c r="A287" s="145" t="str">
        <f t="shared" si="86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9"/>
        <v>0</v>
      </c>
      <c r="G287" s="168"/>
      <c r="H287" s="103">
        <f t="shared" si="80"/>
        <v>0</v>
      </c>
      <c r="I287" s="170"/>
      <c r="J287" s="103">
        <f t="shared" si="81"/>
        <v>0</v>
      </c>
      <c r="K287" s="170"/>
      <c r="L287" s="103">
        <f t="shared" si="82"/>
        <v>0</v>
      </c>
      <c r="M287" s="170"/>
      <c r="N287" s="103">
        <f t="shared" si="83"/>
        <v>0</v>
      </c>
      <c r="O287" s="170"/>
      <c r="P287" s="103">
        <f t="shared" si="84"/>
        <v>0</v>
      </c>
      <c r="Q287" s="170"/>
      <c r="R287" s="103">
        <f t="shared" si="85"/>
        <v>0</v>
      </c>
      <c r="S287" s="170"/>
      <c r="T287" s="103"/>
    </row>
    <row r="288" spans="1:20" ht="24" customHeight="1" x14ac:dyDescent="0.2">
      <c r="A288" s="145" t="str">
        <f t="shared" si="86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9"/>
        <v>0</v>
      </c>
      <c r="G288" s="168"/>
      <c r="H288" s="103">
        <f t="shared" si="80"/>
        <v>0</v>
      </c>
      <c r="I288" s="170"/>
      <c r="J288" s="103">
        <f t="shared" si="81"/>
        <v>0</v>
      </c>
      <c r="K288" s="170"/>
      <c r="L288" s="103">
        <f t="shared" si="82"/>
        <v>0</v>
      </c>
      <c r="M288" s="170"/>
      <c r="N288" s="103">
        <f t="shared" si="83"/>
        <v>0</v>
      </c>
      <c r="O288" s="170"/>
      <c r="P288" s="103">
        <f t="shared" si="84"/>
        <v>0</v>
      </c>
      <c r="Q288" s="170"/>
      <c r="R288" s="103">
        <f t="shared" si="85"/>
        <v>0</v>
      </c>
      <c r="S288" s="170"/>
      <c r="T288" s="103"/>
    </row>
    <row r="289" spans="1:20" ht="24" customHeight="1" thickBot="1" x14ac:dyDescent="0.25">
      <c r="A289" s="145" t="str">
        <f t="shared" si="86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9"/>
        <v>0</v>
      </c>
      <c r="G289" s="168"/>
      <c r="H289" s="103">
        <f t="shared" si="80"/>
        <v>0</v>
      </c>
      <c r="I289" s="170"/>
      <c r="J289" s="103">
        <f t="shared" si="81"/>
        <v>0</v>
      </c>
      <c r="K289" s="170"/>
      <c r="L289" s="103">
        <f t="shared" si="82"/>
        <v>0</v>
      </c>
      <c r="M289" s="170"/>
      <c r="N289" s="103">
        <f t="shared" si="83"/>
        <v>0</v>
      </c>
      <c r="O289" s="170"/>
      <c r="P289" s="103">
        <f t="shared" si="84"/>
        <v>0</v>
      </c>
      <c r="Q289" s="170"/>
      <c r="R289" s="103">
        <f t="shared" si="85"/>
        <v>0</v>
      </c>
      <c r="S289" s="170"/>
      <c r="T289" s="103"/>
    </row>
    <row r="290" spans="1:20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  <c r="S290" s="110"/>
      <c r="T290" s="104"/>
    </row>
    <row r="291" spans="1:20" ht="10.5" customHeight="1" thickBot="1" x14ac:dyDescent="0.25">
      <c r="A291" s="151"/>
      <c r="B291" s="152" t="str">
        <f>CONCATENATE("Award to"&amp;" "&amp;$G$1)</f>
        <v>Award to Hammer Construction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  <c r="S291" s="109"/>
      <c r="T291" s="105"/>
    </row>
    <row r="292" spans="1:20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7">IF(AND(ISNUMBER($D292),ISNUMBER(E292)),$D292*E292,0)</f>
        <v>0</v>
      </c>
      <c r="G292" s="168"/>
      <c r="H292" s="103">
        <f t="shared" ref="H292:H315" si="88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  <c r="S292" s="169"/>
      <c r="T292" s="103"/>
    </row>
    <row r="293" spans="1:20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7"/>
        <v>0</v>
      </c>
      <c r="G293" s="168"/>
      <c r="H293" s="103">
        <f t="shared" si="88"/>
        <v>0</v>
      </c>
      <c r="I293" s="169"/>
      <c r="J293" s="103">
        <f t="shared" ref="J293:J315" si="89">IF(AND(ISNUMBER($D293),ISNUMBER(I293)),$D293*I293,0)</f>
        <v>0</v>
      </c>
      <c r="K293" s="169"/>
      <c r="L293" s="103">
        <f t="shared" ref="L293:L315" si="90">IF(AND(ISNUMBER($D293),ISNUMBER(K293)),$D293*K293,0)</f>
        <v>0</v>
      </c>
      <c r="M293" s="169"/>
      <c r="N293" s="103">
        <f t="shared" ref="N293:N315" si="91">IF(AND(ISNUMBER($D293),ISNUMBER(M293)),$D293*M293,0)</f>
        <v>0</v>
      </c>
      <c r="O293" s="169"/>
      <c r="P293" s="103">
        <f t="shared" ref="P293:P315" si="92">IF(AND(ISNUMBER($D293),ISNUMBER(O293)),$D293*O293,0)</f>
        <v>0</v>
      </c>
      <c r="Q293" s="169"/>
      <c r="R293" s="103">
        <f t="shared" ref="R293:R315" si="93">IF(AND(ISNUMBER($D293),ISNUMBER(Q293)),$D293*Q293,0)</f>
        <v>0</v>
      </c>
      <c r="S293" s="169"/>
      <c r="T293" s="103"/>
    </row>
    <row r="294" spans="1:20" ht="24" customHeight="1" x14ac:dyDescent="0.2">
      <c r="A294" s="145" t="str">
        <f t="shared" ref="A294:A315" si="94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7"/>
        <v>0</v>
      </c>
      <c r="G294" s="168"/>
      <c r="H294" s="103">
        <f t="shared" si="88"/>
        <v>0</v>
      </c>
      <c r="I294" s="169"/>
      <c r="J294" s="103">
        <f t="shared" si="89"/>
        <v>0</v>
      </c>
      <c r="K294" s="169"/>
      <c r="L294" s="103">
        <f t="shared" si="90"/>
        <v>0</v>
      </c>
      <c r="M294" s="169"/>
      <c r="N294" s="103">
        <f t="shared" si="91"/>
        <v>0</v>
      </c>
      <c r="O294" s="169"/>
      <c r="P294" s="103">
        <f t="shared" si="92"/>
        <v>0</v>
      </c>
      <c r="Q294" s="169"/>
      <c r="R294" s="103">
        <f t="shared" si="93"/>
        <v>0</v>
      </c>
      <c r="S294" s="169"/>
      <c r="T294" s="103"/>
    </row>
    <row r="295" spans="1:20" ht="24" customHeight="1" x14ac:dyDescent="0.2">
      <c r="A295" s="145" t="str">
        <f t="shared" si="94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7"/>
        <v>0</v>
      </c>
      <c r="G295" s="168"/>
      <c r="H295" s="103">
        <f t="shared" si="88"/>
        <v>0</v>
      </c>
      <c r="I295" s="169"/>
      <c r="J295" s="103">
        <f t="shared" si="89"/>
        <v>0</v>
      </c>
      <c r="K295" s="169"/>
      <c r="L295" s="103">
        <f t="shared" si="90"/>
        <v>0</v>
      </c>
      <c r="M295" s="169"/>
      <c r="N295" s="103">
        <f t="shared" si="91"/>
        <v>0</v>
      </c>
      <c r="O295" s="169"/>
      <c r="P295" s="103">
        <f t="shared" si="92"/>
        <v>0</v>
      </c>
      <c r="Q295" s="169"/>
      <c r="R295" s="103">
        <f t="shared" si="93"/>
        <v>0</v>
      </c>
      <c r="S295" s="169"/>
      <c r="T295" s="103"/>
    </row>
    <row r="296" spans="1:20" ht="24" customHeight="1" x14ac:dyDescent="0.2">
      <c r="A296" s="145" t="str">
        <f t="shared" si="94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7"/>
        <v>0</v>
      </c>
      <c r="G296" s="168"/>
      <c r="H296" s="103">
        <f t="shared" si="88"/>
        <v>0</v>
      </c>
      <c r="I296" s="169"/>
      <c r="J296" s="103">
        <f t="shared" si="89"/>
        <v>0</v>
      </c>
      <c r="K296" s="169"/>
      <c r="L296" s="103">
        <f t="shared" si="90"/>
        <v>0</v>
      </c>
      <c r="M296" s="169"/>
      <c r="N296" s="103">
        <f t="shared" si="91"/>
        <v>0</v>
      </c>
      <c r="O296" s="169"/>
      <c r="P296" s="103">
        <f t="shared" si="92"/>
        <v>0</v>
      </c>
      <c r="Q296" s="169"/>
      <c r="R296" s="103">
        <f t="shared" si="93"/>
        <v>0</v>
      </c>
      <c r="S296" s="169"/>
      <c r="T296" s="103"/>
    </row>
    <row r="297" spans="1:20" ht="24" customHeight="1" x14ac:dyDescent="0.2">
      <c r="A297" s="145" t="str">
        <f t="shared" si="94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7"/>
        <v>0</v>
      </c>
      <c r="G297" s="168"/>
      <c r="H297" s="103">
        <f t="shared" si="88"/>
        <v>0</v>
      </c>
      <c r="I297" s="169"/>
      <c r="J297" s="103">
        <f t="shared" si="89"/>
        <v>0</v>
      </c>
      <c r="K297" s="169"/>
      <c r="L297" s="103">
        <f t="shared" si="90"/>
        <v>0</v>
      </c>
      <c r="M297" s="169"/>
      <c r="N297" s="103">
        <f t="shared" si="91"/>
        <v>0</v>
      </c>
      <c r="O297" s="169"/>
      <c r="P297" s="103">
        <f t="shared" si="92"/>
        <v>0</v>
      </c>
      <c r="Q297" s="169"/>
      <c r="R297" s="103">
        <f t="shared" si="93"/>
        <v>0</v>
      </c>
      <c r="S297" s="169"/>
      <c r="T297" s="103"/>
    </row>
    <row r="298" spans="1:20" ht="24" customHeight="1" x14ac:dyDescent="0.2">
      <c r="A298" s="145" t="str">
        <f t="shared" si="94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7"/>
        <v>0</v>
      </c>
      <c r="G298" s="168"/>
      <c r="H298" s="103">
        <f t="shared" si="88"/>
        <v>0</v>
      </c>
      <c r="I298" s="169"/>
      <c r="J298" s="103">
        <f t="shared" si="89"/>
        <v>0</v>
      </c>
      <c r="K298" s="169"/>
      <c r="L298" s="103">
        <f t="shared" si="90"/>
        <v>0</v>
      </c>
      <c r="M298" s="169"/>
      <c r="N298" s="103">
        <f t="shared" si="91"/>
        <v>0</v>
      </c>
      <c r="O298" s="169"/>
      <c r="P298" s="103">
        <f t="shared" si="92"/>
        <v>0</v>
      </c>
      <c r="Q298" s="169"/>
      <c r="R298" s="103">
        <f t="shared" si="93"/>
        <v>0</v>
      </c>
      <c r="S298" s="169"/>
      <c r="T298" s="103"/>
    </row>
    <row r="299" spans="1:20" ht="24" customHeight="1" x14ac:dyDescent="0.2">
      <c r="A299" s="145" t="str">
        <f t="shared" si="94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7"/>
        <v>0</v>
      </c>
      <c r="G299" s="168"/>
      <c r="H299" s="103">
        <f t="shared" si="88"/>
        <v>0</v>
      </c>
      <c r="I299" s="169"/>
      <c r="J299" s="103">
        <f t="shared" si="89"/>
        <v>0</v>
      </c>
      <c r="K299" s="169"/>
      <c r="L299" s="103">
        <f t="shared" si="90"/>
        <v>0</v>
      </c>
      <c r="M299" s="169"/>
      <c r="N299" s="103">
        <f t="shared" si="91"/>
        <v>0</v>
      </c>
      <c r="O299" s="169"/>
      <c r="P299" s="103">
        <f t="shared" si="92"/>
        <v>0</v>
      </c>
      <c r="Q299" s="169"/>
      <c r="R299" s="103">
        <f t="shared" si="93"/>
        <v>0</v>
      </c>
      <c r="S299" s="169"/>
      <c r="T299" s="103"/>
    </row>
    <row r="300" spans="1:20" ht="24" customHeight="1" x14ac:dyDescent="0.2">
      <c r="A300" s="145" t="str">
        <f t="shared" si="94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7"/>
        <v>0</v>
      </c>
      <c r="G300" s="168"/>
      <c r="H300" s="103">
        <f t="shared" si="88"/>
        <v>0</v>
      </c>
      <c r="I300" s="169"/>
      <c r="J300" s="103">
        <f t="shared" si="89"/>
        <v>0</v>
      </c>
      <c r="K300" s="169"/>
      <c r="L300" s="103">
        <f t="shared" si="90"/>
        <v>0</v>
      </c>
      <c r="M300" s="169"/>
      <c r="N300" s="103">
        <f t="shared" si="91"/>
        <v>0</v>
      </c>
      <c r="O300" s="169"/>
      <c r="P300" s="103">
        <f t="shared" si="92"/>
        <v>0</v>
      </c>
      <c r="Q300" s="169"/>
      <c r="R300" s="103">
        <f t="shared" si="93"/>
        <v>0</v>
      </c>
      <c r="S300" s="169"/>
      <c r="T300" s="103"/>
    </row>
    <row r="301" spans="1:20" ht="24" customHeight="1" x14ac:dyDescent="0.2">
      <c r="A301" s="145" t="str">
        <f t="shared" si="94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7"/>
        <v>0</v>
      </c>
      <c r="G301" s="168"/>
      <c r="H301" s="103">
        <f t="shared" si="88"/>
        <v>0</v>
      </c>
      <c r="I301" s="169"/>
      <c r="J301" s="103">
        <f t="shared" si="89"/>
        <v>0</v>
      </c>
      <c r="K301" s="169"/>
      <c r="L301" s="103">
        <f t="shared" si="90"/>
        <v>0</v>
      </c>
      <c r="M301" s="169"/>
      <c r="N301" s="103">
        <f t="shared" si="91"/>
        <v>0</v>
      </c>
      <c r="O301" s="169"/>
      <c r="P301" s="103">
        <f t="shared" si="92"/>
        <v>0</v>
      </c>
      <c r="Q301" s="169"/>
      <c r="R301" s="103">
        <f t="shared" si="93"/>
        <v>0</v>
      </c>
      <c r="S301" s="169"/>
      <c r="T301" s="103"/>
    </row>
    <row r="302" spans="1:20" ht="24" customHeight="1" x14ac:dyDescent="0.2">
      <c r="A302" s="145" t="str">
        <f t="shared" si="94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7"/>
        <v>0</v>
      </c>
      <c r="G302" s="168"/>
      <c r="H302" s="103">
        <f t="shared" si="88"/>
        <v>0</v>
      </c>
      <c r="I302" s="170"/>
      <c r="J302" s="103">
        <f t="shared" si="89"/>
        <v>0</v>
      </c>
      <c r="K302" s="170"/>
      <c r="L302" s="103">
        <f t="shared" si="90"/>
        <v>0</v>
      </c>
      <c r="M302" s="170"/>
      <c r="N302" s="103">
        <f t="shared" si="91"/>
        <v>0</v>
      </c>
      <c r="O302" s="170"/>
      <c r="P302" s="103">
        <f t="shared" si="92"/>
        <v>0</v>
      </c>
      <c r="Q302" s="170"/>
      <c r="R302" s="103">
        <f t="shared" si="93"/>
        <v>0</v>
      </c>
      <c r="S302" s="170"/>
      <c r="T302" s="103"/>
    </row>
    <row r="303" spans="1:20" ht="24" customHeight="1" x14ac:dyDescent="0.2">
      <c r="A303" s="145" t="str">
        <f t="shared" si="94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7"/>
        <v>0</v>
      </c>
      <c r="G303" s="168"/>
      <c r="H303" s="103">
        <f t="shared" si="88"/>
        <v>0</v>
      </c>
      <c r="I303" s="170"/>
      <c r="J303" s="103">
        <f t="shared" si="89"/>
        <v>0</v>
      </c>
      <c r="K303" s="170"/>
      <c r="L303" s="103">
        <f t="shared" si="90"/>
        <v>0</v>
      </c>
      <c r="M303" s="170"/>
      <c r="N303" s="103">
        <f t="shared" si="91"/>
        <v>0</v>
      </c>
      <c r="O303" s="170"/>
      <c r="P303" s="103">
        <f t="shared" si="92"/>
        <v>0</v>
      </c>
      <c r="Q303" s="170"/>
      <c r="R303" s="103">
        <f t="shared" si="93"/>
        <v>0</v>
      </c>
      <c r="S303" s="170"/>
      <c r="T303" s="103"/>
    </row>
    <row r="304" spans="1:20" ht="24" customHeight="1" x14ac:dyDescent="0.2">
      <c r="A304" s="145" t="str">
        <f t="shared" si="94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7"/>
        <v>0</v>
      </c>
      <c r="G304" s="168"/>
      <c r="H304" s="103">
        <f t="shared" si="88"/>
        <v>0</v>
      </c>
      <c r="I304" s="170"/>
      <c r="J304" s="103">
        <f t="shared" si="89"/>
        <v>0</v>
      </c>
      <c r="K304" s="170"/>
      <c r="L304" s="103">
        <f t="shared" si="90"/>
        <v>0</v>
      </c>
      <c r="M304" s="170"/>
      <c r="N304" s="103">
        <f t="shared" si="91"/>
        <v>0</v>
      </c>
      <c r="O304" s="170"/>
      <c r="P304" s="103">
        <f t="shared" si="92"/>
        <v>0</v>
      </c>
      <c r="Q304" s="170"/>
      <c r="R304" s="103">
        <f t="shared" si="93"/>
        <v>0</v>
      </c>
      <c r="S304" s="170"/>
      <c r="T304" s="103"/>
    </row>
    <row r="305" spans="1:20" ht="24" customHeight="1" x14ac:dyDescent="0.2">
      <c r="A305" s="145" t="str">
        <f t="shared" si="94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7"/>
        <v>0</v>
      </c>
      <c r="G305" s="168"/>
      <c r="H305" s="103">
        <f t="shared" si="88"/>
        <v>0</v>
      </c>
      <c r="I305" s="170"/>
      <c r="J305" s="103">
        <f t="shared" si="89"/>
        <v>0</v>
      </c>
      <c r="K305" s="170"/>
      <c r="L305" s="103">
        <f t="shared" si="90"/>
        <v>0</v>
      </c>
      <c r="M305" s="170"/>
      <c r="N305" s="103">
        <f t="shared" si="91"/>
        <v>0</v>
      </c>
      <c r="O305" s="170"/>
      <c r="P305" s="103">
        <f t="shared" si="92"/>
        <v>0</v>
      </c>
      <c r="Q305" s="170"/>
      <c r="R305" s="103">
        <f t="shared" si="93"/>
        <v>0</v>
      </c>
      <c r="S305" s="170"/>
      <c r="T305" s="103"/>
    </row>
    <row r="306" spans="1:20" ht="24" customHeight="1" x14ac:dyDescent="0.2">
      <c r="A306" s="145" t="str">
        <f t="shared" si="94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7"/>
        <v>0</v>
      </c>
      <c r="G306" s="168"/>
      <c r="H306" s="103">
        <f t="shared" si="88"/>
        <v>0</v>
      </c>
      <c r="I306" s="170"/>
      <c r="J306" s="103">
        <f t="shared" si="89"/>
        <v>0</v>
      </c>
      <c r="K306" s="170"/>
      <c r="L306" s="103">
        <f t="shared" si="90"/>
        <v>0</v>
      </c>
      <c r="M306" s="170"/>
      <c r="N306" s="103">
        <f t="shared" si="91"/>
        <v>0</v>
      </c>
      <c r="O306" s="170"/>
      <c r="P306" s="103">
        <f t="shared" si="92"/>
        <v>0</v>
      </c>
      <c r="Q306" s="170"/>
      <c r="R306" s="103">
        <f t="shared" si="93"/>
        <v>0</v>
      </c>
      <c r="S306" s="170"/>
      <c r="T306" s="103"/>
    </row>
    <row r="307" spans="1:20" ht="24" customHeight="1" x14ac:dyDescent="0.2">
      <c r="A307" s="145" t="str">
        <f t="shared" si="94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7"/>
        <v>0</v>
      </c>
      <c r="G307" s="168"/>
      <c r="H307" s="103">
        <f t="shared" si="88"/>
        <v>0</v>
      </c>
      <c r="I307" s="170"/>
      <c r="J307" s="103">
        <f t="shared" si="89"/>
        <v>0</v>
      </c>
      <c r="K307" s="170"/>
      <c r="L307" s="103">
        <f t="shared" si="90"/>
        <v>0</v>
      </c>
      <c r="M307" s="170"/>
      <c r="N307" s="103">
        <f t="shared" si="91"/>
        <v>0</v>
      </c>
      <c r="O307" s="170"/>
      <c r="P307" s="103">
        <f t="shared" si="92"/>
        <v>0</v>
      </c>
      <c r="Q307" s="170"/>
      <c r="R307" s="103">
        <f t="shared" si="93"/>
        <v>0</v>
      </c>
      <c r="S307" s="170"/>
      <c r="T307" s="103"/>
    </row>
    <row r="308" spans="1:20" ht="24" customHeight="1" x14ac:dyDescent="0.2">
      <c r="A308" s="145" t="str">
        <f t="shared" si="94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7"/>
        <v>0</v>
      </c>
      <c r="G308" s="168"/>
      <c r="H308" s="103">
        <f t="shared" si="88"/>
        <v>0</v>
      </c>
      <c r="I308" s="170"/>
      <c r="J308" s="103">
        <f t="shared" si="89"/>
        <v>0</v>
      </c>
      <c r="K308" s="170"/>
      <c r="L308" s="103">
        <f t="shared" si="90"/>
        <v>0</v>
      </c>
      <c r="M308" s="170"/>
      <c r="N308" s="103">
        <f t="shared" si="91"/>
        <v>0</v>
      </c>
      <c r="O308" s="170"/>
      <c r="P308" s="103">
        <f t="shared" si="92"/>
        <v>0</v>
      </c>
      <c r="Q308" s="170"/>
      <c r="R308" s="103">
        <f t="shared" si="93"/>
        <v>0</v>
      </c>
      <c r="S308" s="170"/>
      <c r="T308" s="103"/>
    </row>
    <row r="309" spans="1:20" ht="24" customHeight="1" x14ac:dyDescent="0.2">
      <c r="A309" s="145" t="str">
        <f t="shared" si="94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7"/>
        <v>0</v>
      </c>
      <c r="G309" s="168"/>
      <c r="H309" s="103">
        <f t="shared" si="88"/>
        <v>0</v>
      </c>
      <c r="I309" s="170"/>
      <c r="J309" s="103">
        <f t="shared" si="89"/>
        <v>0</v>
      </c>
      <c r="K309" s="170"/>
      <c r="L309" s="103">
        <f t="shared" si="90"/>
        <v>0</v>
      </c>
      <c r="M309" s="170"/>
      <c r="N309" s="103">
        <f t="shared" si="91"/>
        <v>0</v>
      </c>
      <c r="O309" s="170"/>
      <c r="P309" s="103">
        <f t="shared" si="92"/>
        <v>0</v>
      </c>
      <c r="Q309" s="170"/>
      <c r="R309" s="103">
        <f t="shared" si="93"/>
        <v>0</v>
      </c>
      <c r="S309" s="170"/>
      <c r="T309" s="103"/>
    </row>
    <row r="310" spans="1:20" ht="24" customHeight="1" x14ac:dyDescent="0.2">
      <c r="A310" s="145" t="str">
        <f t="shared" si="94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7"/>
        <v>0</v>
      </c>
      <c r="G310" s="168"/>
      <c r="H310" s="103">
        <f t="shared" si="88"/>
        <v>0</v>
      </c>
      <c r="I310" s="170"/>
      <c r="J310" s="103">
        <f t="shared" si="89"/>
        <v>0</v>
      </c>
      <c r="K310" s="170"/>
      <c r="L310" s="103">
        <f t="shared" si="90"/>
        <v>0</v>
      </c>
      <c r="M310" s="170"/>
      <c r="N310" s="103">
        <f t="shared" si="91"/>
        <v>0</v>
      </c>
      <c r="O310" s="170"/>
      <c r="P310" s="103">
        <f t="shared" si="92"/>
        <v>0</v>
      </c>
      <c r="Q310" s="170"/>
      <c r="R310" s="103">
        <f t="shared" si="93"/>
        <v>0</v>
      </c>
      <c r="S310" s="170"/>
      <c r="T310" s="103"/>
    </row>
    <row r="311" spans="1:20" ht="24" customHeight="1" x14ac:dyDescent="0.2">
      <c r="A311" s="145" t="str">
        <f t="shared" si="94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7"/>
        <v>0</v>
      </c>
      <c r="G311" s="168"/>
      <c r="H311" s="103">
        <f t="shared" si="88"/>
        <v>0</v>
      </c>
      <c r="I311" s="170"/>
      <c r="J311" s="103">
        <f t="shared" si="89"/>
        <v>0</v>
      </c>
      <c r="K311" s="170"/>
      <c r="L311" s="103">
        <f t="shared" si="90"/>
        <v>0</v>
      </c>
      <c r="M311" s="170"/>
      <c r="N311" s="103">
        <f t="shared" si="91"/>
        <v>0</v>
      </c>
      <c r="O311" s="170"/>
      <c r="P311" s="103">
        <f t="shared" si="92"/>
        <v>0</v>
      </c>
      <c r="Q311" s="170"/>
      <c r="R311" s="103">
        <f t="shared" si="93"/>
        <v>0</v>
      </c>
      <c r="S311" s="170"/>
      <c r="T311" s="103"/>
    </row>
    <row r="312" spans="1:20" ht="24" customHeight="1" x14ac:dyDescent="0.2">
      <c r="A312" s="145" t="str">
        <f t="shared" si="94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7"/>
        <v>0</v>
      </c>
      <c r="G312" s="168"/>
      <c r="H312" s="103">
        <f t="shared" si="88"/>
        <v>0</v>
      </c>
      <c r="I312" s="170"/>
      <c r="J312" s="103">
        <f t="shared" si="89"/>
        <v>0</v>
      </c>
      <c r="K312" s="170"/>
      <c r="L312" s="103">
        <f t="shared" si="90"/>
        <v>0</v>
      </c>
      <c r="M312" s="170"/>
      <c r="N312" s="103">
        <f t="shared" si="91"/>
        <v>0</v>
      </c>
      <c r="O312" s="170"/>
      <c r="P312" s="103">
        <f t="shared" si="92"/>
        <v>0</v>
      </c>
      <c r="Q312" s="170"/>
      <c r="R312" s="103">
        <f t="shared" si="93"/>
        <v>0</v>
      </c>
      <c r="S312" s="170"/>
      <c r="T312" s="103"/>
    </row>
    <row r="313" spans="1:20" ht="24" customHeight="1" x14ac:dyDescent="0.2">
      <c r="A313" s="145" t="str">
        <f t="shared" si="94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7"/>
        <v>0</v>
      </c>
      <c r="G313" s="168"/>
      <c r="H313" s="103">
        <f t="shared" si="88"/>
        <v>0</v>
      </c>
      <c r="I313" s="170"/>
      <c r="J313" s="103">
        <f t="shared" si="89"/>
        <v>0</v>
      </c>
      <c r="K313" s="170"/>
      <c r="L313" s="103">
        <f t="shared" si="90"/>
        <v>0</v>
      </c>
      <c r="M313" s="170"/>
      <c r="N313" s="103">
        <f t="shared" si="91"/>
        <v>0</v>
      </c>
      <c r="O313" s="170"/>
      <c r="P313" s="103">
        <f t="shared" si="92"/>
        <v>0</v>
      </c>
      <c r="Q313" s="170"/>
      <c r="R313" s="103">
        <f t="shared" si="93"/>
        <v>0</v>
      </c>
      <c r="S313" s="170"/>
      <c r="T313" s="103"/>
    </row>
    <row r="314" spans="1:20" ht="24" customHeight="1" x14ac:dyDescent="0.2">
      <c r="A314" s="145" t="str">
        <f t="shared" si="94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7"/>
        <v>0</v>
      </c>
      <c r="G314" s="168"/>
      <c r="H314" s="103">
        <f t="shared" si="88"/>
        <v>0</v>
      </c>
      <c r="I314" s="170"/>
      <c r="J314" s="103">
        <f t="shared" si="89"/>
        <v>0</v>
      </c>
      <c r="K314" s="170"/>
      <c r="L314" s="103">
        <f t="shared" si="90"/>
        <v>0</v>
      </c>
      <c r="M314" s="170"/>
      <c r="N314" s="103">
        <f t="shared" si="91"/>
        <v>0</v>
      </c>
      <c r="O314" s="170"/>
      <c r="P314" s="103">
        <f t="shared" si="92"/>
        <v>0</v>
      </c>
      <c r="Q314" s="170"/>
      <c r="R314" s="103">
        <f t="shared" si="93"/>
        <v>0</v>
      </c>
      <c r="S314" s="170"/>
      <c r="T314" s="103"/>
    </row>
    <row r="315" spans="1:20" ht="24" customHeight="1" thickBot="1" x14ac:dyDescent="0.25">
      <c r="A315" s="145" t="str">
        <f t="shared" si="94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7"/>
        <v>0</v>
      </c>
      <c r="G315" s="168"/>
      <c r="H315" s="103">
        <f t="shared" si="88"/>
        <v>0</v>
      </c>
      <c r="I315" s="170"/>
      <c r="J315" s="103">
        <f t="shared" si="89"/>
        <v>0</v>
      </c>
      <c r="K315" s="170"/>
      <c r="L315" s="103">
        <f t="shared" si="90"/>
        <v>0</v>
      </c>
      <c r="M315" s="170"/>
      <c r="N315" s="103">
        <f t="shared" si="91"/>
        <v>0</v>
      </c>
      <c r="O315" s="170"/>
      <c r="P315" s="103">
        <f t="shared" si="92"/>
        <v>0</v>
      </c>
      <c r="Q315" s="170"/>
      <c r="R315" s="103">
        <f t="shared" si="93"/>
        <v>0</v>
      </c>
      <c r="S315" s="170"/>
      <c r="T315" s="103"/>
    </row>
    <row r="316" spans="1:20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  <c r="S316" s="110"/>
      <c r="T316" s="104"/>
    </row>
    <row r="317" spans="1:20" ht="10.5" customHeight="1" thickBot="1" x14ac:dyDescent="0.25">
      <c r="A317" s="151"/>
      <c r="B317" s="152" t="str">
        <f>CONCATENATE("Award to"&amp;" "&amp;$G$1)</f>
        <v>Award to Hammer Construction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  <c r="S317" s="109"/>
      <c r="T317" s="105"/>
    </row>
    <row r="318" spans="1:20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5">IF(AND(ISNUMBER($D318),ISNUMBER(E318)),$D318*E318,0)</f>
        <v>0</v>
      </c>
      <c r="G318" s="168"/>
      <c r="H318" s="103">
        <f t="shared" ref="H318:H341" si="96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  <c r="S318" s="169"/>
      <c r="T318" s="103"/>
    </row>
    <row r="319" spans="1:20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5"/>
        <v>0</v>
      </c>
      <c r="G319" s="168"/>
      <c r="H319" s="103">
        <f t="shared" si="96"/>
        <v>0</v>
      </c>
      <c r="I319" s="169"/>
      <c r="J319" s="103">
        <f t="shared" ref="J319:J341" si="97">IF(AND(ISNUMBER($D319),ISNUMBER(I319)),$D319*I319,0)</f>
        <v>0</v>
      </c>
      <c r="K319" s="169"/>
      <c r="L319" s="103">
        <f t="shared" ref="L319:L341" si="98">IF(AND(ISNUMBER($D319),ISNUMBER(K319)),$D319*K319,0)</f>
        <v>0</v>
      </c>
      <c r="M319" s="169"/>
      <c r="N319" s="103">
        <f t="shared" ref="N319:N341" si="99">IF(AND(ISNUMBER($D319),ISNUMBER(M319)),$D319*M319,0)</f>
        <v>0</v>
      </c>
      <c r="O319" s="169"/>
      <c r="P319" s="103">
        <f t="shared" ref="P319:P341" si="100">IF(AND(ISNUMBER($D319),ISNUMBER(O319)),$D319*O319,0)</f>
        <v>0</v>
      </c>
      <c r="Q319" s="169"/>
      <c r="R319" s="103">
        <f t="shared" ref="R319:R341" si="101">IF(AND(ISNUMBER($D319),ISNUMBER(Q319)),$D319*Q319,0)</f>
        <v>0</v>
      </c>
      <c r="S319" s="169"/>
      <c r="T319" s="103"/>
    </row>
    <row r="320" spans="1:20" ht="24" customHeight="1" x14ac:dyDescent="0.2">
      <c r="A320" s="145" t="str">
        <f t="shared" ref="A320:A341" si="102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5"/>
        <v>0</v>
      </c>
      <c r="G320" s="168"/>
      <c r="H320" s="103">
        <f t="shared" si="96"/>
        <v>0</v>
      </c>
      <c r="I320" s="169"/>
      <c r="J320" s="103">
        <f t="shared" si="97"/>
        <v>0</v>
      </c>
      <c r="K320" s="169"/>
      <c r="L320" s="103">
        <f t="shared" si="98"/>
        <v>0</v>
      </c>
      <c r="M320" s="169"/>
      <c r="N320" s="103">
        <f t="shared" si="99"/>
        <v>0</v>
      </c>
      <c r="O320" s="169"/>
      <c r="P320" s="103">
        <f t="shared" si="100"/>
        <v>0</v>
      </c>
      <c r="Q320" s="169"/>
      <c r="R320" s="103">
        <f t="shared" si="101"/>
        <v>0</v>
      </c>
      <c r="S320" s="169"/>
      <c r="T320" s="103"/>
    </row>
    <row r="321" spans="1:20" ht="24" customHeight="1" x14ac:dyDescent="0.2">
      <c r="A321" s="145" t="str">
        <f t="shared" si="102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5"/>
        <v>0</v>
      </c>
      <c r="G321" s="168"/>
      <c r="H321" s="103">
        <f t="shared" si="96"/>
        <v>0</v>
      </c>
      <c r="I321" s="169"/>
      <c r="J321" s="103">
        <f t="shared" si="97"/>
        <v>0</v>
      </c>
      <c r="K321" s="169"/>
      <c r="L321" s="103">
        <f t="shared" si="98"/>
        <v>0</v>
      </c>
      <c r="M321" s="169"/>
      <c r="N321" s="103">
        <f t="shared" si="99"/>
        <v>0</v>
      </c>
      <c r="O321" s="169"/>
      <c r="P321" s="103">
        <f t="shared" si="100"/>
        <v>0</v>
      </c>
      <c r="Q321" s="169"/>
      <c r="R321" s="103">
        <f t="shared" si="101"/>
        <v>0</v>
      </c>
      <c r="S321" s="169"/>
      <c r="T321" s="103"/>
    </row>
    <row r="322" spans="1:20" ht="24" customHeight="1" x14ac:dyDescent="0.2">
      <c r="A322" s="145" t="str">
        <f t="shared" si="102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5"/>
        <v>0</v>
      </c>
      <c r="G322" s="168"/>
      <c r="H322" s="103">
        <f t="shared" si="96"/>
        <v>0</v>
      </c>
      <c r="I322" s="169"/>
      <c r="J322" s="103">
        <f t="shared" si="97"/>
        <v>0</v>
      </c>
      <c r="K322" s="169"/>
      <c r="L322" s="103">
        <f t="shared" si="98"/>
        <v>0</v>
      </c>
      <c r="M322" s="169"/>
      <c r="N322" s="103">
        <f t="shared" si="99"/>
        <v>0</v>
      </c>
      <c r="O322" s="169"/>
      <c r="P322" s="103">
        <f t="shared" si="100"/>
        <v>0</v>
      </c>
      <c r="Q322" s="169"/>
      <c r="R322" s="103">
        <f t="shared" si="101"/>
        <v>0</v>
      </c>
      <c r="S322" s="169"/>
      <c r="T322" s="103"/>
    </row>
    <row r="323" spans="1:20" ht="24" customHeight="1" x14ac:dyDescent="0.2">
      <c r="A323" s="145" t="str">
        <f t="shared" si="102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5"/>
        <v>0</v>
      </c>
      <c r="G323" s="168"/>
      <c r="H323" s="103">
        <f t="shared" si="96"/>
        <v>0</v>
      </c>
      <c r="I323" s="169"/>
      <c r="J323" s="103">
        <f t="shared" si="97"/>
        <v>0</v>
      </c>
      <c r="K323" s="169"/>
      <c r="L323" s="103">
        <f t="shared" si="98"/>
        <v>0</v>
      </c>
      <c r="M323" s="169"/>
      <c r="N323" s="103">
        <f t="shared" si="99"/>
        <v>0</v>
      </c>
      <c r="O323" s="169"/>
      <c r="P323" s="103">
        <f t="shared" si="100"/>
        <v>0</v>
      </c>
      <c r="Q323" s="169"/>
      <c r="R323" s="103">
        <f t="shared" si="101"/>
        <v>0</v>
      </c>
      <c r="S323" s="169"/>
      <c r="T323" s="103"/>
    </row>
    <row r="324" spans="1:20" ht="24" customHeight="1" x14ac:dyDescent="0.2">
      <c r="A324" s="145" t="str">
        <f t="shared" si="102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5"/>
        <v>0</v>
      </c>
      <c r="G324" s="168"/>
      <c r="H324" s="103">
        <f t="shared" si="96"/>
        <v>0</v>
      </c>
      <c r="I324" s="169"/>
      <c r="J324" s="103">
        <f t="shared" si="97"/>
        <v>0</v>
      </c>
      <c r="K324" s="169"/>
      <c r="L324" s="103">
        <f t="shared" si="98"/>
        <v>0</v>
      </c>
      <c r="M324" s="169"/>
      <c r="N324" s="103">
        <f t="shared" si="99"/>
        <v>0</v>
      </c>
      <c r="O324" s="169"/>
      <c r="P324" s="103">
        <f t="shared" si="100"/>
        <v>0</v>
      </c>
      <c r="Q324" s="169"/>
      <c r="R324" s="103">
        <f t="shared" si="101"/>
        <v>0</v>
      </c>
      <c r="S324" s="169"/>
      <c r="T324" s="103"/>
    </row>
    <row r="325" spans="1:20" ht="24" customHeight="1" x14ac:dyDescent="0.2">
      <c r="A325" s="145" t="str">
        <f t="shared" si="102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5"/>
        <v>0</v>
      </c>
      <c r="G325" s="168"/>
      <c r="H325" s="103">
        <f t="shared" si="96"/>
        <v>0</v>
      </c>
      <c r="I325" s="169"/>
      <c r="J325" s="103">
        <f t="shared" si="97"/>
        <v>0</v>
      </c>
      <c r="K325" s="169"/>
      <c r="L325" s="103">
        <f t="shared" si="98"/>
        <v>0</v>
      </c>
      <c r="M325" s="169"/>
      <c r="N325" s="103">
        <f t="shared" si="99"/>
        <v>0</v>
      </c>
      <c r="O325" s="169"/>
      <c r="P325" s="103">
        <f t="shared" si="100"/>
        <v>0</v>
      </c>
      <c r="Q325" s="169"/>
      <c r="R325" s="103">
        <f t="shared" si="101"/>
        <v>0</v>
      </c>
      <c r="S325" s="169"/>
      <c r="T325" s="103"/>
    </row>
    <row r="326" spans="1:20" ht="24" customHeight="1" x14ac:dyDescent="0.2">
      <c r="A326" s="145" t="str">
        <f t="shared" si="102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5"/>
        <v>0</v>
      </c>
      <c r="G326" s="168"/>
      <c r="H326" s="103">
        <f t="shared" si="96"/>
        <v>0</v>
      </c>
      <c r="I326" s="169"/>
      <c r="J326" s="103">
        <f t="shared" si="97"/>
        <v>0</v>
      </c>
      <c r="K326" s="169"/>
      <c r="L326" s="103">
        <f t="shared" si="98"/>
        <v>0</v>
      </c>
      <c r="M326" s="169"/>
      <c r="N326" s="103">
        <f t="shared" si="99"/>
        <v>0</v>
      </c>
      <c r="O326" s="169"/>
      <c r="P326" s="103">
        <f t="shared" si="100"/>
        <v>0</v>
      </c>
      <c r="Q326" s="169"/>
      <c r="R326" s="103">
        <f t="shared" si="101"/>
        <v>0</v>
      </c>
      <c r="S326" s="169"/>
      <c r="T326" s="103"/>
    </row>
    <row r="327" spans="1:20" ht="24" customHeight="1" x14ac:dyDescent="0.2">
      <c r="A327" s="145" t="str">
        <f t="shared" si="102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5"/>
        <v>0</v>
      </c>
      <c r="G327" s="168"/>
      <c r="H327" s="103">
        <f t="shared" si="96"/>
        <v>0</v>
      </c>
      <c r="I327" s="169"/>
      <c r="J327" s="103">
        <f t="shared" si="97"/>
        <v>0</v>
      </c>
      <c r="K327" s="169"/>
      <c r="L327" s="103">
        <f t="shared" si="98"/>
        <v>0</v>
      </c>
      <c r="M327" s="169"/>
      <c r="N327" s="103">
        <f t="shared" si="99"/>
        <v>0</v>
      </c>
      <c r="O327" s="169"/>
      <c r="P327" s="103">
        <f t="shared" si="100"/>
        <v>0</v>
      </c>
      <c r="Q327" s="169"/>
      <c r="R327" s="103">
        <f t="shared" si="101"/>
        <v>0</v>
      </c>
      <c r="S327" s="169"/>
      <c r="T327" s="103"/>
    </row>
    <row r="328" spans="1:20" ht="24" customHeight="1" x14ac:dyDescent="0.2">
      <c r="A328" s="145" t="str">
        <f t="shared" si="102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5"/>
        <v>0</v>
      </c>
      <c r="G328" s="168"/>
      <c r="H328" s="103">
        <f t="shared" si="96"/>
        <v>0</v>
      </c>
      <c r="I328" s="170"/>
      <c r="J328" s="103">
        <f t="shared" si="97"/>
        <v>0</v>
      </c>
      <c r="K328" s="170"/>
      <c r="L328" s="103">
        <f t="shared" si="98"/>
        <v>0</v>
      </c>
      <c r="M328" s="170"/>
      <c r="N328" s="103">
        <f t="shared" si="99"/>
        <v>0</v>
      </c>
      <c r="O328" s="170"/>
      <c r="P328" s="103">
        <f t="shared" si="100"/>
        <v>0</v>
      </c>
      <c r="Q328" s="170"/>
      <c r="R328" s="103">
        <f t="shared" si="101"/>
        <v>0</v>
      </c>
      <c r="S328" s="170"/>
      <c r="T328" s="103"/>
    </row>
    <row r="329" spans="1:20" ht="24" customHeight="1" x14ac:dyDescent="0.2">
      <c r="A329" s="145" t="str">
        <f t="shared" si="102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5"/>
        <v>0</v>
      </c>
      <c r="G329" s="168"/>
      <c r="H329" s="103">
        <f t="shared" si="96"/>
        <v>0</v>
      </c>
      <c r="I329" s="170"/>
      <c r="J329" s="103">
        <f t="shared" si="97"/>
        <v>0</v>
      </c>
      <c r="K329" s="170"/>
      <c r="L329" s="103">
        <f t="shared" si="98"/>
        <v>0</v>
      </c>
      <c r="M329" s="170"/>
      <c r="N329" s="103">
        <f t="shared" si="99"/>
        <v>0</v>
      </c>
      <c r="O329" s="170"/>
      <c r="P329" s="103">
        <f t="shared" si="100"/>
        <v>0</v>
      </c>
      <c r="Q329" s="170"/>
      <c r="R329" s="103">
        <f t="shared" si="101"/>
        <v>0</v>
      </c>
      <c r="S329" s="170"/>
      <c r="T329" s="103"/>
    </row>
    <row r="330" spans="1:20" ht="24" customHeight="1" x14ac:dyDescent="0.2">
      <c r="A330" s="145" t="str">
        <f t="shared" si="102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5"/>
        <v>0</v>
      </c>
      <c r="G330" s="168"/>
      <c r="H330" s="103">
        <f t="shared" si="96"/>
        <v>0</v>
      </c>
      <c r="I330" s="170"/>
      <c r="J330" s="103">
        <f t="shared" si="97"/>
        <v>0</v>
      </c>
      <c r="K330" s="170"/>
      <c r="L330" s="103">
        <f t="shared" si="98"/>
        <v>0</v>
      </c>
      <c r="M330" s="170"/>
      <c r="N330" s="103">
        <f t="shared" si="99"/>
        <v>0</v>
      </c>
      <c r="O330" s="170"/>
      <c r="P330" s="103">
        <f t="shared" si="100"/>
        <v>0</v>
      </c>
      <c r="Q330" s="170"/>
      <c r="R330" s="103">
        <f t="shared" si="101"/>
        <v>0</v>
      </c>
      <c r="S330" s="170"/>
      <c r="T330" s="103"/>
    </row>
    <row r="331" spans="1:20" ht="24" customHeight="1" x14ac:dyDescent="0.2">
      <c r="A331" s="145" t="str">
        <f t="shared" si="102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5"/>
        <v>0</v>
      </c>
      <c r="G331" s="168"/>
      <c r="H331" s="103">
        <f t="shared" si="96"/>
        <v>0</v>
      </c>
      <c r="I331" s="170"/>
      <c r="J331" s="103">
        <f t="shared" si="97"/>
        <v>0</v>
      </c>
      <c r="K331" s="170"/>
      <c r="L331" s="103">
        <f t="shared" si="98"/>
        <v>0</v>
      </c>
      <c r="M331" s="170"/>
      <c r="N331" s="103">
        <f t="shared" si="99"/>
        <v>0</v>
      </c>
      <c r="O331" s="170"/>
      <c r="P331" s="103">
        <f t="shared" si="100"/>
        <v>0</v>
      </c>
      <c r="Q331" s="170"/>
      <c r="R331" s="103">
        <f t="shared" si="101"/>
        <v>0</v>
      </c>
      <c r="S331" s="170"/>
      <c r="T331" s="103"/>
    </row>
    <row r="332" spans="1:20" ht="24" customHeight="1" x14ac:dyDescent="0.2">
      <c r="A332" s="145" t="str">
        <f t="shared" si="102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5"/>
        <v>0</v>
      </c>
      <c r="G332" s="168"/>
      <c r="H332" s="103">
        <f t="shared" si="96"/>
        <v>0</v>
      </c>
      <c r="I332" s="170"/>
      <c r="J332" s="103">
        <f t="shared" si="97"/>
        <v>0</v>
      </c>
      <c r="K332" s="170"/>
      <c r="L332" s="103">
        <f t="shared" si="98"/>
        <v>0</v>
      </c>
      <c r="M332" s="170"/>
      <c r="N332" s="103">
        <f t="shared" si="99"/>
        <v>0</v>
      </c>
      <c r="O332" s="170"/>
      <c r="P332" s="103">
        <f t="shared" si="100"/>
        <v>0</v>
      </c>
      <c r="Q332" s="170"/>
      <c r="R332" s="103">
        <f t="shared" si="101"/>
        <v>0</v>
      </c>
      <c r="S332" s="170"/>
      <c r="T332" s="103"/>
    </row>
    <row r="333" spans="1:20" ht="24" customHeight="1" x14ac:dyDescent="0.2">
      <c r="A333" s="145" t="str">
        <f t="shared" si="102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5"/>
        <v>0</v>
      </c>
      <c r="G333" s="168"/>
      <c r="H333" s="103">
        <f t="shared" si="96"/>
        <v>0</v>
      </c>
      <c r="I333" s="170"/>
      <c r="J333" s="103">
        <f t="shared" si="97"/>
        <v>0</v>
      </c>
      <c r="K333" s="170"/>
      <c r="L333" s="103">
        <f t="shared" si="98"/>
        <v>0</v>
      </c>
      <c r="M333" s="170"/>
      <c r="N333" s="103">
        <f t="shared" si="99"/>
        <v>0</v>
      </c>
      <c r="O333" s="170"/>
      <c r="P333" s="103">
        <f t="shared" si="100"/>
        <v>0</v>
      </c>
      <c r="Q333" s="170"/>
      <c r="R333" s="103">
        <f t="shared" si="101"/>
        <v>0</v>
      </c>
      <c r="S333" s="170"/>
      <c r="T333" s="103"/>
    </row>
    <row r="334" spans="1:20" ht="24" customHeight="1" x14ac:dyDescent="0.2">
      <c r="A334" s="145" t="str">
        <f t="shared" si="102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5"/>
        <v>0</v>
      </c>
      <c r="G334" s="168"/>
      <c r="H334" s="103">
        <f t="shared" si="96"/>
        <v>0</v>
      </c>
      <c r="I334" s="170"/>
      <c r="J334" s="103">
        <f t="shared" si="97"/>
        <v>0</v>
      </c>
      <c r="K334" s="170"/>
      <c r="L334" s="103">
        <f t="shared" si="98"/>
        <v>0</v>
      </c>
      <c r="M334" s="170"/>
      <c r="N334" s="103">
        <f t="shared" si="99"/>
        <v>0</v>
      </c>
      <c r="O334" s="170"/>
      <c r="P334" s="103">
        <f t="shared" si="100"/>
        <v>0</v>
      </c>
      <c r="Q334" s="170"/>
      <c r="R334" s="103">
        <f t="shared" si="101"/>
        <v>0</v>
      </c>
      <c r="S334" s="170"/>
      <c r="T334" s="103"/>
    </row>
    <row r="335" spans="1:20" ht="24" customHeight="1" x14ac:dyDescent="0.2">
      <c r="A335" s="145" t="str">
        <f t="shared" si="102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5"/>
        <v>0</v>
      </c>
      <c r="G335" s="168"/>
      <c r="H335" s="103">
        <f t="shared" si="96"/>
        <v>0</v>
      </c>
      <c r="I335" s="170"/>
      <c r="J335" s="103">
        <f t="shared" si="97"/>
        <v>0</v>
      </c>
      <c r="K335" s="170"/>
      <c r="L335" s="103">
        <f t="shared" si="98"/>
        <v>0</v>
      </c>
      <c r="M335" s="170"/>
      <c r="N335" s="103">
        <f t="shared" si="99"/>
        <v>0</v>
      </c>
      <c r="O335" s="170"/>
      <c r="P335" s="103">
        <f t="shared" si="100"/>
        <v>0</v>
      </c>
      <c r="Q335" s="170"/>
      <c r="R335" s="103">
        <f t="shared" si="101"/>
        <v>0</v>
      </c>
      <c r="S335" s="170"/>
      <c r="T335" s="103"/>
    </row>
    <row r="336" spans="1:20" ht="24" customHeight="1" x14ac:dyDescent="0.2">
      <c r="A336" s="145" t="str">
        <f t="shared" si="102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5"/>
        <v>0</v>
      </c>
      <c r="G336" s="168"/>
      <c r="H336" s="103">
        <f t="shared" si="96"/>
        <v>0</v>
      </c>
      <c r="I336" s="170"/>
      <c r="J336" s="103">
        <f t="shared" si="97"/>
        <v>0</v>
      </c>
      <c r="K336" s="170"/>
      <c r="L336" s="103">
        <f t="shared" si="98"/>
        <v>0</v>
      </c>
      <c r="M336" s="170"/>
      <c r="N336" s="103">
        <f t="shared" si="99"/>
        <v>0</v>
      </c>
      <c r="O336" s="170"/>
      <c r="P336" s="103">
        <f t="shared" si="100"/>
        <v>0</v>
      </c>
      <c r="Q336" s="170"/>
      <c r="R336" s="103">
        <f t="shared" si="101"/>
        <v>0</v>
      </c>
      <c r="S336" s="170"/>
      <c r="T336" s="103"/>
    </row>
    <row r="337" spans="1:20" ht="24" customHeight="1" x14ac:dyDescent="0.2">
      <c r="A337" s="145" t="str">
        <f t="shared" si="102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5"/>
        <v>0</v>
      </c>
      <c r="G337" s="168"/>
      <c r="H337" s="103">
        <f t="shared" si="96"/>
        <v>0</v>
      </c>
      <c r="I337" s="170"/>
      <c r="J337" s="103">
        <f t="shared" si="97"/>
        <v>0</v>
      </c>
      <c r="K337" s="170"/>
      <c r="L337" s="103">
        <f t="shared" si="98"/>
        <v>0</v>
      </c>
      <c r="M337" s="170"/>
      <c r="N337" s="103">
        <f t="shared" si="99"/>
        <v>0</v>
      </c>
      <c r="O337" s="170"/>
      <c r="P337" s="103">
        <f t="shared" si="100"/>
        <v>0</v>
      </c>
      <c r="Q337" s="170"/>
      <c r="R337" s="103">
        <f t="shared" si="101"/>
        <v>0</v>
      </c>
      <c r="S337" s="170"/>
      <c r="T337" s="103"/>
    </row>
    <row r="338" spans="1:20" ht="24" customHeight="1" x14ac:dyDescent="0.2">
      <c r="A338" s="145" t="str">
        <f t="shared" si="102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5"/>
        <v>0</v>
      </c>
      <c r="G338" s="168"/>
      <c r="H338" s="103">
        <f t="shared" si="96"/>
        <v>0</v>
      </c>
      <c r="I338" s="170"/>
      <c r="J338" s="103">
        <f t="shared" si="97"/>
        <v>0</v>
      </c>
      <c r="K338" s="170"/>
      <c r="L338" s="103">
        <f t="shared" si="98"/>
        <v>0</v>
      </c>
      <c r="M338" s="170"/>
      <c r="N338" s="103">
        <f t="shared" si="99"/>
        <v>0</v>
      </c>
      <c r="O338" s="170"/>
      <c r="P338" s="103">
        <f t="shared" si="100"/>
        <v>0</v>
      </c>
      <c r="Q338" s="170"/>
      <c r="R338" s="103">
        <f t="shared" si="101"/>
        <v>0</v>
      </c>
      <c r="S338" s="170"/>
      <c r="T338" s="103"/>
    </row>
    <row r="339" spans="1:20" ht="24" customHeight="1" x14ac:dyDescent="0.2">
      <c r="A339" s="145" t="str">
        <f t="shared" si="102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5"/>
        <v>0</v>
      </c>
      <c r="G339" s="168"/>
      <c r="H339" s="103">
        <f t="shared" si="96"/>
        <v>0</v>
      </c>
      <c r="I339" s="170"/>
      <c r="J339" s="103">
        <f t="shared" si="97"/>
        <v>0</v>
      </c>
      <c r="K339" s="170"/>
      <c r="L339" s="103">
        <f t="shared" si="98"/>
        <v>0</v>
      </c>
      <c r="M339" s="170"/>
      <c r="N339" s="103">
        <f t="shared" si="99"/>
        <v>0</v>
      </c>
      <c r="O339" s="170"/>
      <c r="P339" s="103">
        <f t="shared" si="100"/>
        <v>0</v>
      </c>
      <c r="Q339" s="170"/>
      <c r="R339" s="103">
        <f t="shared" si="101"/>
        <v>0</v>
      </c>
      <c r="S339" s="170"/>
      <c r="T339" s="103"/>
    </row>
    <row r="340" spans="1:20" ht="24" customHeight="1" x14ac:dyDescent="0.2">
      <c r="A340" s="145" t="str">
        <f t="shared" si="102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5"/>
        <v>0</v>
      </c>
      <c r="G340" s="168"/>
      <c r="H340" s="103">
        <f t="shared" si="96"/>
        <v>0</v>
      </c>
      <c r="I340" s="170"/>
      <c r="J340" s="103">
        <f t="shared" si="97"/>
        <v>0</v>
      </c>
      <c r="K340" s="170"/>
      <c r="L340" s="103">
        <f t="shared" si="98"/>
        <v>0</v>
      </c>
      <c r="M340" s="170"/>
      <c r="N340" s="103">
        <f t="shared" si="99"/>
        <v>0</v>
      </c>
      <c r="O340" s="170"/>
      <c r="P340" s="103">
        <f t="shared" si="100"/>
        <v>0</v>
      </c>
      <c r="Q340" s="170"/>
      <c r="R340" s="103">
        <f t="shared" si="101"/>
        <v>0</v>
      </c>
      <c r="S340" s="170"/>
      <c r="T340" s="103"/>
    </row>
    <row r="341" spans="1:20" ht="24" customHeight="1" thickBot="1" x14ac:dyDescent="0.25">
      <c r="A341" s="145" t="str">
        <f t="shared" si="102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5"/>
        <v>0</v>
      </c>
      <c r="G341" s="168"/>
      <c r="H341" s="103">
        <f t="shared" si="96"/>
        <v>0</v>
      </c>
      <c r="I341" s="170"/>
      <c r="J341" s="103">
        <f t="shared" si="97"/>
        <v>0</v>
      </c>
      <c r="K341" s="170"/>
      <c r="L341" s="103">
        <f t="shared" si="98"/>
        <v>0</v>
      </c>
      <c r="M341" s="170"/>
      <c r="N341" s="103">
        <f t="shared" si="99"/>
        <v>0</v>
      </c>
      <c r="O341" s="170"/>
      <c r="P341" s="103">
        <f t="shared" si="100"/>
        <v>0</v>
      </c>
      <c r="Q341" s="170"/>
      <c r="R341" s="103">
        <f t="shared" si="101"/>
        <v>0</v>
      </c>
      <c r="S341" s="170"/>
      <c r="T341" s="103"/>
    </row>
    <row r="342" spans="1:20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  <c r="S342" s="110"/>
      <c r="T342" s="104"/>
    </row>
    <row r="343" spans="1:20" ht="10.5" customHeight="1" thickBot="1" x14ac:dyDescent="0.25">
      <c r="A343" s="151"/>
      <c r="B343" s="152" t="str">
        <f>CONCATENATE("Award to"&amp;" "&amp;$G$1)</f>
        <v>Award to Hammer Construction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  <c r="S343" s="109"/>
      <c r="T343" s="105"/>
    </row>
  </sheetData>
  <mergeCells count="21">
    <mergeCell ref="S1:T1"/>
    <mergeCell ref="S2:T2"/>
    <mergeCell ref="S3:T3"/>
    <mergeCell ref="K1:L1"/>
    <mergeCell ref="K2:L2"/>
    <mergeCell ref="M1:N1"/>
    <mergeCell ref="M2:N2"/>
    <mergeCell ref="Q1:R1"/>
    <mergeCell ref="Q2:R2"/>
    <mergeCell ref="Q3:R3"/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Pioneer Deck Maintenance Repairs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Mobilization</v>
      </c>
      <c r="C5" s="145" t="str">
        <f>'Tabulation of Bids'!C6</f>
        <v>L.S.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Pressure Wash Slab-on-Grade</v>
      </c>
      <c r="C6" s="145" t="str">
        <f>'Tabulation of Bids'!C7</f>
        <v>L.S.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Floor Repair</v>
      </c>
      <c r="C7" s="145" t="str">
        <f>'Tabulation of Bids'!C8</f>
        <v>S.F.</v>
      </c>
      <c r="D7" s="145">
        <f>'Tabulation of Bids'!D8</f>
        <v>100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Ceiling Repair</v>
      </c>
      <c r="C8" s="145" t="str">
        <f>'Tabulation of Bids'!C9</f>
        <v>S.F.</v>
      </c>
      <c r="D8" s="145">
        <f>'Tabulation of Bids'!D9</f>
        <v>25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Column Repair</v>
      </c>
      <c r="C9" s="145" t="str">
        <f>'Tabulation of Bids'!C10</f>
        <v>S.F.</v>
      </c>
      <c r="D9" s="145">
        <f>'Tabulation of Bids'!D10</f>
        <v>10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Wall Repair</v>
      </c>
      <c r="C10" s="145" t="str">
        <f>'Tabulation of Bids'!C11</f>
        <v>S.F.</v>
      </c>
      <c r="D10" s="145">
        <f>'Tabulation of Bids'!D11</f>
        <v>15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Expansion Joint Blockout</v>
      </c>
      <c r="C11" s="145" t="str">
        <f>'Tabulation of Bids'!C12</f>
        <v>L.F.</v>
      </c>
      <c r="D11" s="145">
        <f>'Tabulation of Bids'!D12</f>
        <v>61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Expansion Joint - Elastomeric</v>
      </c>
      <c r="C12" s="145" t="str">
        <f>'Tabulation of Bids'!C13</f>
        <v>L.F.</v>
      </c>
      <c r="D12" s="145">
        <f>'Tabulation of Bids'!D13</f>
        <v>61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Seal Random Floor Cracks</v>
      </c>
      <c r="C13" s="145" t="str">
        <f>'Tabulation of Bids'!C14</f>
        <v>L.F.</v>
      </c>
      <c r="D13" s="145">
        <f>'Tabulation of Bids'!D14</f>
        <v>55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Construction Joint Sealant</v>
      </c>
      <c r="C14" s="145" t="str">
        <f>'Tabulation of Bids'!C15</f>
        <v>L.F.</v>
      </c>
      <c r="D14" s="145">
        <f>'Tabulation of Bids'!D15</f>
        <v>2500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Vertical Joint Sealant</v>
      </c>
      <c r="C15" s="145" t="str">
        <f>'Tabulation of Bids'!C16</f>
        <v>L.F.</v>
      </c>
      <c r="D15" s="145">
        <f>'Tabulation of Bids'!D16</f>
        <v>550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Vertical Joint Sealant – Façade</v>
      </c>
      <c r="C16" s="145" t="str">
        <f>'Tabulation of Bids'!C17</f>
        <v>L.F.</v>
      </c>
      <c r="D16" s="145">
        <f>'Tabulation of Bids'!D17</f>
        <v>3000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Horizontal Joint Sealant – Façade</v>
      </c>
      <c r="C17" s="145" t="str">
        <f>'Tabulation of Bids'!C18</f>
        <v>L.F.</v>
      </c>
      <c r="D17" s="145">
        <f>'Tabulation of Bids'!D18</f>
        <v>150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Cove Sealant</v>
      </c>
      <c r="C18" s="145" t="str">
        <f>'Tabulation of Bids'!C19</f>
        <v>L.F.</v>
      </c>
      <c r="D18" s="145">
        <f>'Tabulation of Bids'!D19</f>
        <v>1650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Horizontal Sealant</v>
      </c>
      <c r="C19" s="145" t="str">
        <f>'Tabulation of Bids'!C20</f>
        <v>L.F.</v>
      </c>
      <c r="D19" s="145">
        <f>'Tabulation of Bids'!D20</f>
        <v>125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Concrete Sealer</v>
      </c>
      <c r="C20" s="145" t="str">
        <f>'Tabulation of Bids'!C21</f>
        <v>S.F.</v>
      </c>
      <c r="D20" s="145">
        <f>'Tabulation of Bids'!D21</f>
        <v>195000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Traffic Topping</v>
      </c>
      <c r="C21" s="145" t="str">
        <f>'Tabulation of Bids'!C22</f>
        <v>S.F.</v>
      </c>
      <c r="D21" s="145">
        <f>'Tabulation of Bids'!D22</f>
        <v>21000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Replace PT Tendon Grout Pocket</v>
      </c>
      <c r="C22" s="145" t="str">
        <f>'Tabulation of Bids'!C23</f>
        <v>EA.</v>
      </c>
      <c r="D22" s="145">
        <f>'Tabulation of Bids'!D23</f>
        <v>1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Replace Broken Drainpipe – 4”</v>
      </c>
      <c r="C23" s="145" t="str">
        <f>'Tabulation of Bids'!C24</f>
        <v>L.F.</v>
      </c>
      <c r="D23" s="145">
        <f>'Tabulation of Bids'!D24</f>
        <v>35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Replace Sediment Bucket</v>
      </c>
      <c r="C24" s="145" t="str">
        <f>'Tabulation of Bids'!C25</f>
        <v>EA.</v>
      </c>
      <c r="D24" s="145">
        <f>'Tabulation of Bids'!D25</f>
        <v>5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Replace Drain Grate</v>
      </c>
      <c r="C25" s="145" t="str">
        <f>'Tabulation of Bids'!C26</f>
        <v>EA.</v>
      </c>
      <c r="D25" s="145">
        <f>'Tabulation of Bids'!D26</f>
        <v>5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Tuckpointing</v>
      </c>
      <c r="C26" s="145" t="str">
        <f>'Tabulation of Bids'!C27</f>
        <v>L.F.</v>
      </c>
      <c r="D26" s="145">
        <f>'Tabulation of Bids'!D27</f>
        <v>50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Barrier Cable Replacement</v>
      </c>
      <c r="C27" s="145" t="str">
        <f>'Tabulation of Bids'!C28</f>
        <v>L.F.</v>
      </c>
      <c r="D27" s="145">
        <f>'Tabulation of Bids'!D28</f>
        <v>150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New Pedestrian Fencing</v>
      </c>
      <c r="C28" s="145" t="str">
        <f>'Tabulation of Bids'!C29</f>
        <v>L.F.</v>
      </c>
      <c r="D28" s="145">
        <f>'Tabulation of Bids'!D29</f>
        <v>1000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Sub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Paint Traffic Markings</v>
      </c>
      <c r="C31" s="145" t="str">
        <f>'Tabulation of Bids'!C32</f>
        <v>L.S.</v>
      </c>
      <c r="D31" s="145">
        <f>'Tabulation of Bids'!D32</f>
        <v>1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Paint Railings</v>
      </c>
      <c r="C32" s="145" t="str">
        <f>'Tabulation of Bids'!C33</f>
        <v>L.S.</v>
      </c>
      <c r="D32" s="145">
        <f>'Tabulation of Bids'!D33</f>
        <v>1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Paint Doors and Frames</v>
      </c>
      <c r="C33" s="145" t="str">
        <f>'Tabulation of Bids'!C34</f>
        <v>EA.</v>
      </c>
      <c r="D33" s="145">
        <f>'Tabulation of Bids'!D34</f>
        <v>2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e">
        <f>'Tabulation of Bids'!A59</f>
        <v>#VALUE!</v>
      </c>
      <c r="B58" s="160" t="str">
        <f>'Tabulation of Bids'!B59</f>
        <v>* AS READ</v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e">
        <f>'Tabulation of Bids'!A60</f>
        <v>#VALUE!</v>
      </c>
      <c r="B59" s="160" t="str">
        <f>'Tabulation of Bids'!B60</f>
        <v>√ AS CORRECTED</v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80"/>
      <c r="F2" s="381"/>
    </row>
    <row r="3" spans="1:6" s="98" customFormat="1" ht="15.75" customHeight="1" x14ac:dyDescent="0.2">
      <c r="A3" s="123"/>
      <c r="B3" s="126"/>
      <c r="C3" s="125" t="s">
        <v>14</v>
      </c>
      <c r="D3" s="382" t="s">
        <v>15</v>
      </c>
      <c r="E3" s="382"/>
      <c r="F3" s="383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8" t="str">
        <f>'Tabulation of Bids'!$A$3</f>
        <v>Pioneer Deck Maintenance Repairs</v>
      </c>
      <c r="E4" s="378"/>
      <c r="F4" s="379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Mobilization</v>
      </c>
      <c r="C16" s="96" t="str">
        <f>'Tabulation of Bids'!$C6</f>
        <v>L.S.</v>
      </c>
      <c r="D16" s="211">
        <f>'Tabulation of Bids'!$D6</f>
        <v>1</v>
      </c>
      <c r="E16" s="246">
        <f>'Tabulation of Bids'!$E6</f>
        <v>44275</v>
      </c>
      <c r="F16" s="327">
        <f>D16*E16</f>
        <v>44275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Pressure Wash Slab-on-Grade</v>
      </c>
      <c r="C17" s="96" t="str">
        <f>'Tabulation of Bids'!$C7</f>
        <v>L.S.</v>
      </c>
      <c r="D17" s="97">
        <f>'Tabulation of Bids'!$D7</f>
        <v>1</v>
      </c>
      <c r="E17" s="241">
        <f>'Tabulation of Bids'!$E7</f>
        <v>2300</v>
      </c>
      <c r="F17" s="328">
        <f t="shared" ref="F17:F32" si="0">D17*E17</f>
        <v>2300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Floor Repair</v>
      </c>
      <c r="C18" s="96" t="str">
        <f>'Tabulation of Bids'!$C8</f>
        <v>S.F.</v>
      </c>
      <c r="D18" s="97">
        <f>'Tabulation of Bids'!$D8</f>
        <v>100</v>
      </c>
      <c r="E18" s="241">
        <f>'Tabulation of Bids'!$E8</f>
        <v>86.25</v>
      </c>
      <c r="F18" s="328">
        <f t="shared" si="0"/>
        <v>8625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Ceiling Repair</v>
      </c>
      <c r="C19" s="96" t="str">
        <f>'Tabulation of Bids'!$C9</f>
        <v>S.F.</v>
      </c>
      <c r="D19" s="97">
        <f>'Tabulation of Bids'!$D9</f>
        <v>25</v>
      </c>
      <c r="E19" s="241">
        <f>'Tabulation of Bids'!$E9</f>
        <v>144</v>
      </c>
      <c r="F19" s="328">
        <f t="shared" si="0"/>
        <v>3600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Column Repair</v>
      </c>
      <c r="C20" s="96" t="str">
        <f>'Tabulation of Bids'!$C10</f>
        <v>S.F.</v>
      </c>
      <c r="D20" s="97">
        <f>'Tabulation of Bids'!$D10</f>
        <v>10</v>
      </c>
      <c r="E20" s="241">
        <f>'Tabulation of Bids'!$E10</f>
        <v>144</v>
      </c>
      <c r="F20" s="328">
        <f t="shared" si="0"/>
        <v>1440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Wall Repair</v>
      </c>
      <c r="C21" s="96" t="str">
        <f>'Tabulation of Bids'!$C11</f>
        <v>S.F.</v>
      </c>
      <c r="D21" s="97">
        <f>'Tabulation of Bids'!$D11</f>
        <v>15</v>
      </c>
      <c r="E21" s="241">
        <f>'Tabulation of Bids'!$E11</f>
        <v>155</v>
      </c>
      <c r="F21" s="328">
        <f t="shared" si="0"/>
        <v>2325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Expansion Joint Blockout</v>
      </c>
      <c r="C22" s="96" t="str">
        <f>'Tabulation of Bids'!$C12</f>
        <v>L.F.</v>
      </c>
      <c r="D22" s="97">
        <f>'Tabulation of Bids'!$D12</f>
        <v>61</v>
      </c>
      <c r="E22" s="241">
        <f>'Tabulation of Bids'!$E12</f>
        <v>123</v>
      </c>
      <c r="F22" s="328">
        <f t="shared" si="0"/>
        <v>7503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Expansion Joint - Elastomeric</v>
      </c>
      <c r="C23" s="96" t="str">
        <f>'Tabulation of Bids'!$C13</f>
        <v>L.F.</v>
      </c>
      <c r="D23" s="97">
        <f>'Tabulation of Bids'!$D13</f>
        <v>61</v>
      </c>
      <c r="E23" s="241">
        <f>'Tabulation of Bids'!$E13</f>
        <v>155</v>
      </c>
      <c r="F23" s="328">
        <f t="shared" si="0"/>
        <v>9455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Seal Random Floor Cracks</v>
      </c>
      <c r="C24" s="96" t="str">
        <f>'Tabulation of Bids'!$C14</f>
        <v>L.F.</v>
      </c>
      <c r="D24" s="97">
        <f>'Tabulation of Bids'!$D14</f>
        <v>55</v>
      </c>
      <c r="E24" s="241">
        <f>'Tabulation of Bids'!$E14</f>
        <v>13</v>
      </c>
      <c r="F24" s="328">
        <f t="shared" si="0"/>
        <v>715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Construction Joint Sealant</v>
      </c>
      <c r="C25" s="96" t="str">
        <f>'Tabulation of Bids'!$C15</f>
        <v>L.F.</v>
      </c>
      <c r="D25" s="97">
        <f>'Tabulation of Bids'!$D15</f>
        <v>2500</v>
      </c>
      <c r="E25" s="241">
        <f>'Tabulation of Bids'!$E15</f>
        <v>13</v>
      </c>
      <c r="F25" s="328">
        <f t="shared" si="0"/>
        <v>32500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Vertical Joint Sealant</v>
      </c>
      <c r="C26" s="96" t="str">
        <f>'Tabulation of Bids'!$C16</f>
        <v>L.F.</v>
      </c>
      <c r="D26" s="97">
        <f>'Tabulation of Bids'!$D16</f>
        <v>550</v>
      </c>
      <c r="E26" s="241">
        <f>'Tabulation of Bids'!$E16</f>
        <v>13</v>
      </c>
      <c r="F26" s="328">
        <f t="shared" si="0"/>
        <v>7150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Vertical Joint Sealant – Façade</v>
      </c>
      <c r="C27" s="96" t="str">
        <f>'Tabulation of Bids'!$C17</f>
        <v>L.F.</v>
      </c>
      <c r="D27" s="97">
        <f>'Tabulation of Bids'!$D17</f>
        <v>3000</v>
      </c>
      <c r="E27" s="241">
        <f>'Tabulation of Bids'!$E17</f>
        <v>20</v>
      </c>
      <c r="F27" s="328">
        <f t="shared" si="0"/>
        <v>60000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Horizontal Joint Sealant – Façade</v>
      </c>
      <c r="C28" s="96" t="str">
        <f>'Tabulation of Bids'!$C18</f>
        <v>L.F.</v>
      </c>
      <c r="D28" s="97">
        <f>'Tabulation of Bids'!$D18</f>
        <v>150</v>
      </c>
      <c r="E28" s="241">
        <f>'Tabulation of Bids'!$E18</f>
        <v>20</v>
      </c>
      <c r="F28" s="328">
        <f t="shared" si="0"/>
        <v>3000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Cove Sealant</v>
      </c>
      <c r="C29" s="96" t="str">
        <f>'Tabulation of Bids'!$C19</f>
        <v>L.F.</v>
      </c>
      <c r="D29" s="97">
        <f>'Tabulation of Bids'!$D19</f>
        <v>1650</v>
      </c>
      <c r="E29" s="241">
        <f>'Tabulation of Bids'!$E19</f>
        <v>13</v>
      </c>
      <c r="F29" s="328">
        <f t="shared" si="0"/>
        <v>21450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Horizontal Sealant</v>
      </c>
      <c r="C30" s="96" t="str">
        <f>'Tabulation of Bids'!$C20</f>
        <v>L.F.</v>
      </c>
      <c r="D30" s="97">
        <f>'Tabulation of Bids'!$D20</f>
        <v>125</v>
      </c>
      <c r="E30" s="241">
        <f>'Tabulation of Bids'!$E20</f>
        <v>13</v>
      </c>
      <c r="F30" s="328">
        <f t="shared" si="0"/>
        <v>1625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Concrete Sealer</v>
      </c>
      <c r="C31" s="96" t="str">
        <f>'Tabulation of Bids'!$C21</f>
        <v>S.F.</v>
      </c>
      <c r="D31" s="97">
        <f>'Tabulation of Bids'!$D21</f>
        <v>195000</v>
      </c>
      <c r="E31" s="241">
        <f>'Tabulation of Bids'!$E21</f>
        <v>0.6</v>
      </c>
      <c r="F31" s="328">
        <f t="shared" si="0"/>
        <v>117000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Traffic Topping</v>
      </c>
      <c r="C32" s="96" t="str">
        <f>'Tabulation of Bids'!$C22</f>
        <v>S.F.</v>
      </c>
      <c r="D32" s="97">
        <f>'Tabulation of Bids'!$D22</f>
        <v>21000</v>
      </c>
      <c r="E32" s="241">
        <f>'Tabulation of Bids'!$E22</f>
        <v>5.5</v>
      </c>
      <c r="F32" s="328">
        <f t="shared" si="0"/>
        <v>115500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Replace PT Tendon Grout Pocket</v>
      </c>
      <c r="C33" s="99" t="str">
        <f>'Tabulation of Bids'!$C23</f>
        <v>EA.</v>
      </c>
      <c r="D33" s="97">
        <f>'Tabulation of Bids'!$D23</f>
        <v>1</v>
      </c>
      <c r="E33" s="241">
        <f>'Tabulation of Bids'!$E23</f>
        <v>575</v>
      </c>
      <c r="F33" s="328">
        <f t="shared" ref="F33:F39" si="1">D33*E33</f>
        <v>575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Replace Broken Drainpipe – 4”</v>
      </c>
      <c r="C34" s="96" t="str">
        <f>'Tabulation of Bids'!$C24</f>
        <v>L.F.</v>
      </c>
      <c r="D34" s="97">
        <f>'Tabulation of Bids'!$D24</f>
        <v>35</v>
      </c>
      <c r="E34" s="241">
        <f>'Tabulation of Bids'!$E24</f>
        <v>345</v>
      </c>
      <c r="F34" s="328">
        <f t="shared" si="1"/>
        <v>12075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Replace Sediment Bucket</v>
      </c>
      <c r="C35" s="96" t="str">
        <f>'Tabulation of Bids'!$C25</f>
        <v>EA.</v>
      </c>
      <c r="D35" s="97">
        <f>'Tabulation of Bids'!$D25</f>
        <v>5</v>
      </c>
      <c r="E35" s="241">
        <f>'Tabulation of Bids'!$E25</f>
        <v>575</v>
      </c>
      <c r="F35" s="328">
        <f t="shared" si="1"/>
        <v>2875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Replace Drain Grate</v>
      </c>
      <c r="C36" s="96" t="str">
        <f>'Tabulation of Bids'!$C26</f>
        <v>EA.</v>
      </c>
      <c r="D36" s="97">
        <f>'Tabulation of Bids'!$D26</f>
        <v>5</v>
      </c>
      <c r="E36" s="241">
        <f>'Tabulation of Bids'!$E26</f>
        <v>575</v>
      </c>
      <c r="F36" s="328">
        <f t="shared" si="1"/>
        <v>2875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Tuckpointing</v>
      </c>
      <c r="C37" s="96" t="str">
        <f>'Tabulation of Bids'!$C27</f>
        <v>L.F.</v>
      </c>
      <c r="D37" s="97">
        <f>'Tabulation of Bids'!$D27</f>
        <v>50</v>
      </c>
      <c r="E37" s="241">
        <f>'Tabulation of Bids'!$E27</f>
        <v>46</v>
      </c>
      <c r="F37" s="328">
        <f t="shared" si="1"/>
        <v>2300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Barrier Cable Replacement</v>
      </c>
      <c r="C38" s="96" t="str">
        <f>'Tabulation of Bids'!$C28</f>
        <v>L.F.</v>
      </c>
      <c r="D38" s="97">
        <f>'Tabulation of Bids'!$D28</f>
        <v>150</v>
      </c>
      <c r="E38" s="241">
        <f>'Tabulation of Bids'!$E28</f>
        <v>20</v>
      </c>
      <c r="F38" s="328">
        <f t="shared" si="1"/>
        <v>3000</v>
      </c>
    </row>
    <row r="39" spans="1:19" s="102" customFormat="1" ht="20.45" customHeight="1" thickBot="1" x14ac:dyDescent="0.25">
      <c r="A39" s="242">
        <f>'Tabulation of Bids'!$A29</f>
        <v>24</v>
      </c>
      <c r="B39" s="243" t="str">
        <f>'Tabulation of Bids'!$B29</f>
        <v>New Pedestrian Fencing</v>
      </c>
      <c r="C39" s="247" t="str">
        <f>'Tabulation of Bids'!$C29</f>
        <v>L.F.</v>
      </c>
      <c r="D39" s="244">
        <f>'Tabulation of Bids'!$D29</f>
        <v>1000</v>
      </c>
      <c r="E39" s="245">
        <f>'Tabulation of Bids'!$E29</f>
        <v>18.5</v>
      </c>
      <c r="F39" s="329">
        <f t="shared" si="1"/>
        <v>18500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Sub Total </v>
      </c>
      <c r="F40" s="330">
        <f>SUM(F16:F39)</f>
        <v>480663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76">
        <f>E2</f>
        <v>0</v>
      </c>
      <c r="F47" s="377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8" t="str">
        <f>D4</f>
        <v>Pioneer Deck Maintenance Repairs</v>
      </c>
      <c r="E49" s="378"/>
      <c r="F49" s="379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Paint Traffic Markings</v>
      </c>
      <c r="C61" s="96" t="str">
        <f>'Tabulation of Bids'!$C32</f>
        <v>L.S.</v>
      </c>
      <c r="D61" s="211">
        <f>'Tabulation of Bids'!$D32</f>
        <v>1</v>
      </c>
      <c r="E61" s="246">
        <f>'Tabulation of Bids'!$E32</f>
        <v>13800</v>
      </c>
      <c r="F61" s="327">
        <f>D61*E61</f>
        <v>13800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Paint Railings</v>
      </c>
      <c r="C62" s="96" t="str">
        <f>'Tabulation of Bids'!$C33</f>
        <v>L.S.</v>
      </c>
      <c r="D62" s="97">
        <f>'Tabulation of Bids'!$D33</f>
        <v>1</v>
      </c>
      <c r="E62" s="241">
        <f>'Tabulation of Bids'!$E33</f>
        <v>9200</v>
      </c>
      <c r="F62" s="328">
        <f t="shared" ref="F62:F84" si="3">D62*E62</f>
        <v>9200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Paint Doors and Frames</v>
      </c>
      <c r="C63" s="96" t="str">
        <f>'Tabulation of Bids'!$C34</f>
        <v>EA.</v>
      </c>
      <c r="D63" s="97">
        <f>'Tabulation of Bids'!$D34</f>
        <v>2</v>
      </c>
      <c r="E63" s="241">
        <f>'Tabulation of Bids'!$E34</f>
        <v>1150</v>
      </c>
      <c r="F63" s="328">
        <f t="shared" si="3"/>
        <v>2300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505963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76">
        <f>E47</f>
        <v>0</v>
      </c>
      <c r="F92" s="377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8" t="str">
        <f>D49</f>
        <v>Pioneer Deck Maintenance Repairs</v>
      </c>
      <c r="E94" s="378"/>
      <c r="F94" s="379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e">
        <f>'Tabulation of Bids'!$A59</f>
        <v>#VALUE!</v>
      </c>
      <c r="B107" s="210" t="str">
        <f>'Tabulation of Bids'!$B59</f>
        <v>* AS READ</v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e">
        <f>'Tabulation of Bids'!$A60</f>
        <v>#VALUE!</v>
      </c>
      <c r="B108" s="210" t="str">
        <f>'Tabulation of Bids'!$B60</f>
        <v>√ AS CORRECTED</v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505963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76">
        <f>E92</f>
        <v>0</v>
      </c>
      <c r="F137" s="377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8" t="str">
        <f>D94</f>
        <v>Pioneer Deck Maintenance Repairs</v>
      </c>
      <c r="E139" s="378"/>
      <c r="F139" s="379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505963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76">
        <f>E137</f>
        <v>0</v>
      </c>
      <c r="F182" s="377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8" t="str">
        <f>D139</f>
        <v>Pioneer Deck Maintenance Repairs</v>
      </c>
      <c r="E184" s="378"/>
      <c r="F184" s="379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505963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76">
        <f>E182</f>
        <v>0</v>
      </c>
      <c r="F227" s="377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8" t="str">
        <f>D184</f>
        <v>Pioneer Deck Maintenance Repairs</v>
      </c>
      <c r="E229" s="378"/>
      <c r="F229" s="379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505963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7" t="s">
        <v>110</v>
      </c>
      <c r="B267" s="116"/>
      <c r="C267" s="116"/>
      <c r="D267" s="347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76">
        <f>E227</f>
        <v>0</v>
      </c>
      <c r="F272" s="377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8" t="str">
        <f>D229</f>
        <v>Pioneer Deck Maintenance Repairs</v>
      </c>
      <c r="E274" s="378"/>
      <c r="F274" s="379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505963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7" t="s">
        <v>110</v>
      </c>
      <c r="B312" s="116"/>
      <c r="C312" s="116"/>
      <c r="D312" s="347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76">
        <f>E272</f>
        <v>0</v>
      </c>
      <c r="F317" s="377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8" t="str">
        <f>D274</f>
        <v>Pioneer Deck Maintenance Repairs</v>
      </c>
      <c r="E319" s="378"/>
      <c r="F319" s="379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505963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7" t="s">
        <v>110</v>
      </c>
      <c r="B357" s="116"/>
      <c r="C357" s="116"/>
      <c r="D357" s="347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76">
        <f>E317</f>
        <v>0</v>
      </c>
      <c r="F362" s="377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8" t="str">
        <f>D319</f>
        <v>Pioneer Deck Maintenance Repairs</v>
      </c>
      <c r="E364" s="378"/>
      <c r="F364" s="379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505963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7" t="s">
        <v>110</v>
      </c>
      <c r="B402" s="116"/>
      <c r="C402" s="116"/>
      <c r="D402" s="347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76">
        <f>E362</f>
        <v>0</v>
      </c>
      <c r="F407" s="377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8" t="str">
        <f>D364</f>
        <v>Pioneer Deck Maintenance Repairs</v>
      </c>
      <c r="E409" s="378"/>
      <c r="F409" s="379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505963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7" t="s">
        <v>110</v>
      </c>
      <c r="B447" s="116"/>
      <c r="C447" s="116"/>
      <c r="D447" s="347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76">
        <f>E407</f>
        <v>0</v>
      </c>
      <c r="F452" s="377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8" t="str">
        <f>D409</f>
        <v>Pioneer Deck Maintenance Repairs</v>
      </c>
      <c r="E454" s="378"/>
      <c r="F454" s="379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505963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7" t="s">
        <v>110</v>
      </c>
      <c r="B492" s="116"/>
      <c r="C492" s="116"/>
      <c r="D492" s="347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76">
        <f>E452</f>
        <v>0</v>
      </c>
      <c r="F497" s="377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8" t="str">
        <f>D454</f>
        <v>Pioneer Deck Maintenance Repairs</v>
      </c>
      <c r="E499" s="378"/>
      <c r="F499" s="379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505963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7" t="s">
        <v>110</v>
      </c>
      <c r="B537" s="116"/>
      <c r="C537" s="116"/>
      <c r="D537" s="347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86" t="str">
        <f>IF(A55="",IF(ISNUMBER(J37),"ENGINEER'S PAYMENT ESTIMATE","ENGINEER'S FINAL PAYMENT ESTIMATE"),A49)</f>
        <v>ENGINEER'S FINAL PAYMENT ESTIMATE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Hammer Construction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East Dundee, IL Bid Bond</v>
      </c>
      <c r="C4" s="12"/>
      <c r="D4" s="12"/>
      <c r="E4" s="12"/>
      <c r="F4" s="12"/>
      <c r="G4" s="12"/>
      <c r="H4" s="14"/>
      <c r="I4" s="385"/>
      <c r="J4" s="385"/>
      <c r="K4" s="38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Mobilization</v>
      </c>
      <c r="C7" s="307">
        <f>IF('Tabulation of Bids'!D6=0,"",'Tabulation of Bids'!D6)</f>
        <v>1</v>
      </c>
      <c r="D7" s="308" t="str">
        <f>IF(ISBLANK('Tabulation of Bids'!C6),"",'Tabulation of Bids'!C6)</f>
        <v>L.S.</v>
      </c>
      <c r="E7" s="263">
        <f>IF(J7 = "","",J7*C7)</f>
        <v>25000</v>
      </c>
      <c r="F7" s="264" t="str">
        <f t="shared" ref="F7:F23" si="0">IF((H7&gt;C7),H7-C7,"")</f>
        <v/>
      </c>
      <c r="G7" s="296">
        <f t="shared" ref="G7:G30" si="1">IF($K$48="BLR 6303",IF(C7&gt;H7,C7-H7,""),"")</f>
        <v>1</v>
      </c>
      <c r="H7" s="167"/>
      <c r="I7" s="136" t="str">
        <f>IF(ISBLANK(H7),"",D7)</f>
        <v/>
      </c>
      <c r="J7" s="134">
        <f>IF(ISBLANK('Tabulation of Bids'!G6),"",'Tabulation of Bids'!G6)</f>
        <v>25000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Pressure Wash Slab-on-Grade</v>
      </c>
      <c r="C8" s="307">
        <f>IF('Tabulation of Bids'!D7=0,"",'Tabulation of Bids'!D7)</f>
        <v>1</v>
      </c>
      <c r="D8" s="311" t="str">
        <f>IF(ISBLANK('Tabulation of Bids'!C7),"",'Tabulation of Bids'!C7)</f>
        <v>L.S.</v>
      </c>
      <c r="E8" s="267">
        <f t="shared" ref="E8:E23" si="2">IF(J8 = "","",J8*C8)</f>
        <v>2500</v>
      </c>
      <c r="F8" s="268" t="str">
        <f t="shared" si="0"/>
        <v/>
      </c>
      <c r="G8" s="296">
        <f t="shared" si="1"/>
        <v>1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2500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Floor Repair</v>
      </c>
      <c r="C9" s="307">
        <f>IF('Tabulation of Bids'!D8=0,"",'Tabulation of Bids'!D8)</f>
        <v>100</v>
      </c>
      <c r="D9" s="311" t="str">
        <f>IF(ISBLANK('Tabulation of Bids'!C8),"",'Tabulation of Bids'!C8)</f>
        <v>S.F.</v>
      </c>
      <c r="E9" s="267">
        <f t="shared" si="2"/>
        <v>6000</v>
      </c>
      <c r="F9" s="268" t="str">
        <f t="shared" si="0"/>
        <v/>
      </c>
      <c r="G9" s="296">
        <f t="shared" si="1"/>
        <v>100</v>
      </c>
      <c r="H9" s="167"/>
      <c r="I9" s="136" t="str">
        <f t="shared" si="3"/>
        <v/>
      </c>
      <c r="J9" s="134">
        <f>IF(ISBLANK('Tabulation of Bids'!G8),"",'Tabulation of Bids'!G8)</f>
        <v>60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Ceiling Repair</v>
      </c>
      <c r="C10" s="307">
        <f>IF('Tabulation of Bids'!D9=0,"",'Tabulation of Bids'!D9)</f>
        <v>25</v>
      </c>
      <c r="D10" s="311" t="str">
        <f>IF(ISBLANK('Tabulation of Bids'!C9),"",'Tabulation of Bids'!C9)</f>
        <v>S.F.</v>
      </c>
      <c r="E10" s="267">
        <f t="shared" si="2"/>
        <v>4625</v>
      </c>
      <c r="F10" s="268" t="str">
        <f t="shared" si="0"/>
        <v/>
      </c>
      <c r="G10" s="296">
        <f t="shared" si="1"/>
        <v>25</v>
      </c>
      <c r="H10" s="167"/>
      <c r="I10" s="136" t="str">
        <f t="shared" si="3"/>
        <v/>
      </c>
      <c r="J10" s="134">
        <f>IF(ISBLANK('Tabulation of Bids'!G9),"",'Tabulation of Bids'!G9)</f>
        <v>185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Column Repair</v>
      </c>
      <c r="C11" s="307">
        <f>IF('Tabulation of Bids'!D10=0,"",'Tabulation of Bids'!D10)</f>
        <v>10</v>
      </c>
      <c r="D11" s="311" t="str">
        <f>IF(ISBLANK('Tabulation of Bids'!C10),"",'Tabulation of Bids'!C10)</f>
        <v>S.F.</v>
      </c>
      <c r="E11" s="267">
        <f t="shared" si="2"/>
        <v>1500</v>
      </c>
      <c r="F11" s="268" t="str">
        <f t="shared" si="0"/>
        <v/>
      </c>
      <c r="G11" s="296">
        <f t="shared" si="1"/>
        <v>10</v>
      </c>
      <c r="H11" s="167"/>
      <c r="I11" s="136" t="str">
        <f t="shared" si="3"/>
        <v/>
      </c>
      <c r="J11" s="134">
        <f>IF(ISBLANK('Tabulation of Bids'!G10),"",'Tabulation of Bids'!G10)</f>
        <v>150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Wall Repair</v>
      </c>
      <c r="C12" s="307">
        <f>IF('Tabulation of Bids'!D11=0,"",'Tabulation of Bids'!D11)</f>
        <v>15</v>
      </c>
      <c r="D12" s="311" t="str">
        <f>IF(ISBLANK('Tabulation of Bids'!C11),"",'Tabulation of Bids'!C11)</f>
        <v>S.F.</v>
      </c>
      <c r="E12" s="267">
        <f t="shared" si="2"/>
        <v>2700</v>
      </c>
      <c r="F12" s="268" t="str">
        <f t="shared" si="0"/>
        <v/>
      </c>
      <c r="G12" s="296">
        <f t="shared" si="1"/>
        <v>15</v>
      </c>
      <c r="H12" s="167"/>
      <c r="I12" s="136" t="str">
        <f t="shared" si="3"/>
        <v/>
      </c>
      <c r="J12" s="134">
        <f>IF(ISBLANK('Tabulation of Bids'!G11),"",'Tabulation of Bids'!G11)</f>
        <v>180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Expansion Joint Blockout</v>
      </c>
      <c r="C13" s="307">
        <f>IF('Tabulation of Bids'!D12=0,"",'Tabulation of Bids'!D12)</f>
        <v>61</v>
      </c>
      <c r="D13" s="311" t="str">
        <f>IF(ISBLANK('Tabulation of Bids'!C12),"",'Tabulation of Bids'!C12)</f>
        <v>L.F.</v>
      </c>
      <c r="E13" s="267">
        <f t="shared" si="2"/>
        <v>7930</v>
      </c>
      <c r="F13" s="268" t="str">
        <f t="shared" si="0"/>
        <v/>
      </c>
      <c r="G13" s="296">
        <f t="shared" si="1"/>
        <v>61</v>
      </c>
      <c r="H13" s="167"/>
      <c r="I13" s="136" t="str">
        <f t="shared" si="3"/>
        <v/>
      </c>
      <c r="J13" s="134">
        <f>IF(ISBLANK('Tabulation of Bids'!G12),"",'Tabulation of Bids'!G12)</f>
        <v>130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Expansion Joint - Elastomeric</v>
      </c>
      <c r="C14" s="307">
        <f>IF('Tabulation of Bids'!D13=0,"",'Tabulation of Bids'!D13)</f>
        <v>61</v>
      </c>
      <c r="D14" s="311" t="str">
        <f>IF(ISBLANK('Tabulation of Bids'!C13),"",'Tabulation of Bids'!C13)</f>
        <v>L.F.</v>
      </c>
      <c r="E14" s="267">
        <f t="shared" si="2"/>
        <v>7930</v>
      </c>
      <c r="F14" s="268" t="str">
        <f t="shared" si="0"/>
        <v/>
      </c>
      <c r="G14" s="296">
        <f t="shared" si="1"/>
        <v>61</v>
      </c>
      <c r="H14" s="167"/>
      <c r="I14" s="136" t="str">
        <f t="shared" si="3"/>
        <v/>
      </c>
      <c r="J14" s="134">
        <f>IF(ISBLANK('Tabulation of Bids'!G13),"",'Tabulation of Bids'!G13)</f>
        <v>130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Seal Random Floor Cracks</v>
      </c>
      <c r="C15" s="307">
        <f>IF('Tabulation of Bids'!D14=0,"",'Tabulation of Bids'!D14)</f>
        <v>55</v>
      </c>
      <c r="D15" s="311" t="str">
        <f>IF(ISBLANK('Tabulation of Bids'!C14),"",'Tabulation of Bids'!C14)</f>
        <v>L.F.</v>
      </c>
      <c r="E15" s="267">
        <f t="shared" si="2"/>
        <v>385</v>
      </c>
      <c r="F15" s="268" t="str">
        <f t="shared" si="0"/>
        <v/>
      </c>
      <c r="G15" s="296">
        <f t="shared" si="1"/>
        <v>55</v>
      </c>
      <c r="H15" s="167"/>
      <c r="I15" s="136" t="str">
        <f t="shared" si="3"/>
        <v/>
      </c>
      <c r="J15" s="134">
        <f>IF(ISBLANK('Tabulation of Bids'!G14),"",'Tabulation of Bids'!G14)</f>
        <v>7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Construction Joint Sealant</v>
      </c>
      <c r="C16" s="307">
        <f>IF('Tabulation of Bids'!D15=0,"",'Tabulation of Bids'!D15)</f>
        <v>2500</v>
      </c>
      <c r="D16" s="311" t="str">
        <f>IF(ISBLANK('Tabulation of Bids'!C15),"",'Tabulation of Bids'!C15)</f>
        <v>L.F.</v>
      </c>
      <c r="E16" s="267">
        <f t="shared" si="2"/>
        <v>17500</v>
      </c>
      <c r="F16" s="268" t="str">
        <f t="shared" si="0"/>
        <v/>
      </c>
      <c r="G16" s="296">
        <f t="shared" si="1"/>
        <v>2500</v>
      </c>
      <c r="H16" s="167"/>
      <c r="I16" s="136" t="str">
        <f t="shared" si="3"/>
        <v/>
      </c>
      <c r="J16" s="134">
        <f>IF(ISBLANK('Tabulation of Bids'!G15),"",'Tabulation of Bids'!G15)</f>
        <v>7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>Vertical Joint Sealant</v>
      </c>
      <c r="C17" s="307">
        <f>IF('Tabulation of Bids'!D16=0,"",'Tabulation of Bids'!D16)</f>
        <v>550</v>
      </c>
      <c r="D17" s="311" t="str">
        <f>IF(ISBLANK('Tabulation of Bids'!C16),"",'Tabulation of Bids'!C16)</f>
        <v>L.F.</v>
      </c>
      <c r="E17" s="267">
        <f t="shared" si="2"/>
        <v>4400</v>
      </c>
      <c r="F17" s="268" t="str">
        <f t="shared" si="0"/>
        <v/>
      </c>
      <c r="G17" s="296">
        <f t="shared" si="1"/>
        <v>550</v>
      </c>
      <c r="H17" s="167"/>
      <c r="I17" s="136" t="str">
        <f t="shared" si="3"/>
        <v/>
      </c>
      <c r="J17" s="134">
        <f>IF(ISBLANK('Tabulation of Bids'!G16),"",'Tabulation of Bids'!G16)</f>
        <v>8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>Vertical Joint Sealant – Façade</v>
      </c>
      <c r="C18" s="307">
        <f>IF('Tabulation of Bids'!D17=0,"",'Tabulation of Bids'!D17)</f>
        <v>3000</v>
      </c>
      <c r="D18" s="311" t="str">
        <f>IF(ISBLANK('Tabulation of Bids'!C17),"",'Tabulation of Bids'!C17)</f>
        <v>L.F.</v>
      </c>
      <c r="E18" s="267">
        <f t="shared" si="2"/>
        <v>45000</v>
      </c>
      <c r="F18" s="268" t="str">
        <f t="shared" si="0"/>
        <v/>
      </c>
      <c r="G18" s="296">
        <f t="shared" si="1"/>
        <v>3000</v>
      </c>
      <c r="H18" s="167"/>
      <c r="I18" s="136" t="str">
        <f t="shared" si="3"/>
        <v/>
      </c>
      <c r="J18" s="134">
        <f>IF(ISBLANK('Tabulation of Bids'!G17),"",'Tabulation of Bids'!G17)</f>
        <v>15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>
        <f>IF(ISBLANK('Tabulation of Bids'!A18),"",'Tabulation of Bids'!A18)</f>
        <v>13</v>
      </c>
      <c r="B19" s="310" t="str">
        <f>IF(ISBLANK('Tabulation of Bids'!B18),"",'Tabulation of Bids'!B18)</f>
        <v>Horizontal Joint Sealant – Façade</v>
      </c>
      <c r="C19" s="307">
        <f>IF('Tabulation of Bids'!D18=0,"",'Tabulation of Bids'!D18)</f>
        <v>150</v>
      </c>
      <c r="D19" s="311" t="str">
        <f>IF(ISBLANK('Tabulation of Bids'!C18),"",'Tabulation of Bids'!C18)</f>
        <v>L.F.</v>
      </c>
      <c r="E19" s="267">
        <f t="shared" si="2"/>
        <v>2250</v>
      </c>
      <c r="F19" s="268" t="str">
        <f t="shared" si="0"/>
        <v/>
      </c>
      <c r="G19" s="296">
        <f t="shared" si="1"/>
        <v>150</v>
      </c>
      <c r="H19" s="167"/>
      <c r="I19" s="136" t="str">
        <f t="shared" si="3"/>
        <v/>
      </c>
      <c r="J19" s="134">
        <f>IF(ISBLANK('Tabulation of Bids'!G18),"",'Tabulation of Bids'!G18)</f>
        <v>15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>
        <f>IF(ISBLANK('Tabulation of Bids'!A19),"",'Tabulation of Bids'!A19)</f>
        <v>14</v>
      </c>
      <c r="B20" s="310" t="str">
        <f>IF(ISBLANK('Tabulation of Bids'!B19),"",'Tabulation of Bids'!B19)</f>
        <v>Cove Sealant</v>
      </c>
      <c r="C20" s="307">
        <f>IF('Tabulation of Bids'!D19=0,"",'Tabulation of Bids'!D19)</f>
        <v>1650</v>
      </c>
      <c r="D20" s="311" t="str">
        <f>IF(ISBLANK('Tabulation of Bids'!C19),"",'Tabulation of Bids'!C19)</f>
        <v>L.F.</v>
      </c>
      <c r="E20" s="267">
        <f t="shared" si="2"/>
        <v>16500</v>
      </c>
      <c r="F20" s="268" t="str">
        <f t="shared" si="0"/>
        <v/>
      </c>
      <c r="G20" s="296">
        <f t="shared" si="1"/>
        <v>1650</v>
      </c>
      <c r="H20" s="167"/>
      <c r="I20" s="136" t="str">
        <f t="shared" si="3"/>
        <v/>
      </c>
      <c r="J20" s="134">
        <f>IF(ISBLANK('Tabulation of Bids'!G19),"",'Tabulation of Bids'!G19)</f>
        <v>10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>
        <f>IF(ISBLANK('Tabulation of Bids'!A20),"",'Tabulation of Bids'!A20)</f>
        <v>15</v>
      </c>
      <c r="B21" s="310" t="str">
        <f>IF(ISBLANK('Tabulation of Bids'!B20),"",'Tabulation of Bids'!B20)</f>
        <v>Horizontal Sealant</v>
      </c>
      <c r="C21" s="307">
        <f>IF('Tabulation of Bids'!D20=0,"",'Tabulation of Bids'!D20)</f>
        <v>125</v>
      </c>
      <c r="D21" s="311" t="str">
        <f>IF(ISBLANK('Tabulation of Bids'!C20),"",'Tabulation of Bids'!C20)</f>
        <v>L.F.</v>
      </c>
      <c r="E21" s="267">
        <f t="shared" si="2"/>
        <v>1250</v>
      </c>
      <c r="F21" s="268" t="str">
        <f t="shared" si="0"/>
        <v/>
      </c>
      <c r="G21" s="296">
        <f t="shared" si="1"/>
        <v>125</v>
      </c>
      <c r="H21" s="167"/>
      <c r="I21" s="136" t="str">
        <f t="shared" si="3"/>
        <v/>
      </c>
      <c r="J21" s="134">
        <f>IF(ISBLANK('Tabulation of Bids'!G20),"",'Tabulation of Bids'!G20)</f>
        <v>10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>
        <f>IF(ISBLANK('Tabulation of Bids'!A21),"",'Tabulation of Bids'!A21)</f>
        <v>16</v>
      </c>
      <c r="B22" s="310" t="str">
        <f>IF(ISBLANK('Tabulation of Bids'!B21),"",'Tabulation of Bids'!B21)</f>
        <v>Concrete Sealer</v>
      </c>
      <c r="C22" s="307">
        <f>IF('Tabulation of Bids'!D21=0,"",'Tabulation of Bids'!D21)</f>
        <v>195000</v>
      </c>
      <c r="D22" s="311" t="str">
        <f>IF(ISBLANK('Tabulation of Bids'!C21),"",'Tabulation of Bids'!C21)</f>
        <v>S.F.</v>
      </c>
      <c r="E22" s="267">
        <f t="shared" si="2"/>
        <v>74100</v>
      </c>
      <c r="F22" s="268" t="str">
        <f t="shared" si="0"/>
        <v/>
      </c>
      <c r="G22" s="296">
        <f t="shared" si="1"/>
        <v>195000</v>
      </c>
      <c r="H22" s="167"/>
      <c r="I22" s="136" t="str">
        <f t="shared" si="3"/>
        <v/>
      </c>
      <c r="J22" s="134">
        <f>IF(ISBLANK('Tabulation of Bids'!G21),"",'Tabulation of Bids'!G21)</f>
        <v>0.38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>
        <f>IF(ISBLANK('Tabulation of Bids'!A22),"",'Tabulation of Bids'!A22)</f>
        <v>17</v>
      </c>
      <c r="B23" s="310" t="str">
        <f>IF(ISBLANK('Tabulation of Bids'!B22),"",'Tabulation of Bids'!B22)</f>
        <v>Traffic Topping</v>
      </c>
      <c r="C23" s="307">
        <f>IF('Tabulation of Bids'!D22=0,"",'Tabulation of Bids'!D22)</f>
        <v>21000</v>
      </c>
      <c r="D23" s="311" t="str">
        <f>IF(ISBLANK('Tabulation of Bids'!C22),"",'Tabulation of Bids'!C22)</f>
        <v>S.F.</v>
      </c>
      <c r="E23" s="267">
        <f t="shared" si="2"/>
        <v>103950</v>
      </c>
      <c r="F23" s="268" t="str">
        <f t="shared" si="0"/>
        <v/>
      </c>
      <c r="G23" s="296">
        <f t="shared" si="1"/>
        <v>21000</v>
      </c>
      <c r="H23" s="167"/>
      <c r="I23" s="136" t="str">
        <f t="shared" si="3"/>
        <v/>
      </c>
      <c r="J23" s="134">
        <f>IF(ISBLANK('Tabulation of Bids'!G22),"",'Tabulation of Bids'!G22)</f>
        <v>4.95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>
        <f>IF(ISBLANK('Tabulation of Bids'!A23),"",'Tabulation of Bids'!A23)</f>
        <v>18</v>
      </c>
      <c r="B24" s="310" t="str">
        <f>IF(ISBLANK('Tabulation of Bids'!B23),"",'Tabulation of Bids'!B23)</f>
        <v>Replace PT Tendon Grout Pocket</v>
      </c>
      <c r="C24" s="307">
        <f>IF('Tabulation of Bids'!D23=0,"",'Tabulation of Bids'!D23)</f>
        <v>1</v>
      </c>
      <c r="D24" s="311" t="str">
        <f>IF(ISBLANK('Tabulation of Bids'!C23),"",'Tabulation of Bids'!C23)</f>
        <v>EA.</v>
      </c>
      <c r="E24" s="267">
        <f t="shared" ref="E24:E30" si="5">IF(J24 = "","",J24*C24)</f>
        <v>250</v>
      </c>
      <c r="F24" s="268" t="str">
        <f t="shared" ref="F24:F30" si="6">IF((H24&gt;C24),H24-C24,"")</f>
        <v/>
      </c>
      <c r="G24" s="296">
        <f t="shared" si="1"/>
        <v>1</v>
      </c>
      <c r="H24" s="167"/>
      <c r="I24" s="136" t="str">
        <f t="shared" ref="I24:I30" si="7">IF(ISBLANK(H24),"",D24)</f>
        <v/>
      </c>
      <c r="J24" s="134">
        <f>IF(ISBLANK('Tabulation of Bids'!G23),"",'Tabulation of Bids'!G23)</f>
        <v>250</v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>
        <f>IF(ISBLANK('Tabulation of Bids'!A24),"",'Tabulation of Bids'!A24)</f>
        <v>19</v>
      </c>
      <c r="B25" s="310" t="str">
        <f>IF(ISBLANK('Tabulation of Bids'!B24),"",'Tabulation of Bids'!B24)</f>
        <v>Replace Broken Drainpipe – 4”</v>
      </c>
      <c r="C25" s="307">
        <f>IF('Tabulation of Bids'!D24=0,"",'Tabulation of Bids'!D24)</f>
        <v>35</v>
      </c>
      <c r="D25" s="311" t="str">
        <f>IF(ISBLANK('Tabulation of Bids'!C24),"",'Tabulation of Bids'!C24)</f>
        <v>L.F.</v>
      </c>
      <c r="E25" s="267">
        <f t="shared" si="5"/>
        <v>5775</v>
      </c>
      <c r="F25" s="268" t="str">
        <f t="shared" si="6"/>
        <v/>
      </c>
      <c r="G25" s="296">
        <f t="shared" si="1"/>
        <v>35</v>
      </c>
      <c r="H25" s="167"/>
      <c r="I25" s="136" t="str">
        <f t="shared" si="7"/>
        <v/>
      </c>
      <c r="J25" s="134">
        <f>IF(ISBLANK('Tabulation of Bids'!G24),"",'Tabulation of Bids'!G24)</f>
        <v>165</v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>
        <f>IF(ISBLANK('Tabulation of Bids'!A25),"",'Tabulation of Bids'!A25)</f>
        <v>20</v>
      </c>
      <c r="B26" s="310" t="str">
        <f>IF(ISBLANK('Tabulation of Bids'!B25),"",'Tabulation of Bids'!B25)</f>
        <v>Replace Sediment Bucket</v>
      </c>
      <c r="C26" s="307">
        <f>IF('Tabulation of Bids'!D25=0,"",'Tabulation of Bids'!D25)</f>
        <v>5</v>
      </c>
      <c r="D26" s="311" t="str">
        <f>IF(ISBLANK('Tabulation of Bids'!C25),"",'Tabulation of Bids'!C25)</f>
        <v>EA.</v>
      </c>
      <c r="E26" s="267">
        <f t="shared" si="5"/>
        <v>2250</v>
      </c>
      <c r="F26" s="268" t="str">
        <f t="shared" si="6"/>
        <v/>
      </c>
      <c r="G26" s="296">
        <f t="shared" si="1"/>
        <v>5</v>
      </c>
      <c r="H26" s="167"/>
      <c r="I26" s="136" t="str">
        <f t="shared" si="7"/>
        <v/>
      </c>
      <c r="J26" s="134">
        <f>IF(ISBLANK('Tabulation of Bids'!G25),"",'Tabulation of Bids'!G25)</f>
        <v>450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>
        <f>IF(ISBLANK('Tabulation of Bids'!A26),"",'Tabulation of Bids'!A26)</f>
        <v>21</v>
      </c>
      <c r="B27" s="310" t="str">
        <f>IF(ISBLANK('Tabulation of Bids'!B26),"",'Tabulation of Bids'!B26)</f>
        <v>Replace Drain Grate</v>
      </c>
      <c r="C27" s="307">
        <f>IF('Tabulation of Bids'!D26=0,"",'Tabulation of Bids'!D26)</f>
        <v>5</v>
      </c>
      <c r="D27" s="311" t="str">
        <f>IF(ISBLANK('Tabulation of Bids'!C26),"",'Tabulation of Bids'!C26)</f>
        <v>EA.</v>
      </c>
      <c r="E27" s="267">
        <f t="shared" si="5"/>
        <v>2500</v>
      </c>
      <c r="F27" s="268" t="str">
        <f t="shared" si="6"/>
        <v/>
      </c>
      <c r="G27" s="296">
        <f t="shared" si="1"/>
        <v>5</v>
      </c>
      <c r="H27" s="167"/>
      <c r="I27" s="136" t="str">
        <f t="shared" si="7"/>
        <v/>
      </c>
      <c r="J27" s="134">
        <f>IF(ISBLANK('Tabulation of Bids'!G26),"",'Tabulation of Bids'!G26)</f>
        <v>500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>
        <f>IF(ISBLANK('Tabulation of Bids'!A27),"",'Tabulation of Bids'!A27)</f>
        <v>22</v>
      </c>
      <c r="B28" s="310" t="str">
        <f>IF(ISBLANK('Tabulation of Bids'!B27),"",'Tabulation of Bids'!B27)</f>
        <v>Tuckpointing</v>
      </c>
      <c r="C28" s="307">
        <f>IF('Tabulation of Bids'!D27=0,"",'Tabulation of Bids'!D27)</f>
        <v>50</v>
      </c>
      <c r="D28" s="311" t="str">
        <f>IF(ISBLANK('Tabulation of Bids'!C27),"",'Tabulation of Bids'!C27)</f>
        <v>L.F.</v>
      </c>
      <c r="E28" s="267">
        <f t="shared" si="5"/>
        <v>1250</v>
      </c>
      <c r="F28" s="268" t="str">
        <f t="shared" si="6"/>
        <v/>
      </c>
      <c r="G28" s="296">
        <f t="shared" si="1"/>
        <v>50</v>
      </c>
      <c r="H28" s="167"/>
      <c r="I28" s="136" t="str">
        <f t="shared" si="7"/>
        <v/>
      </c>
      <c r="J28" s="134">
        <f>IF(ISBLANK('Tabulation of Bids'!G27),"",'Tabulation of Bids'!G27)</f>
        <v>25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>
        <f>IF(ISBLANK('Tabulation of Bids'!A28),"",'Tabulation of Bids'!A28)</f>
        <v>23</v>
      </c>
      <c r="B29" s="310" t="str">
        <f>IF(ISBLANK('Tabulation of Bids'!B28),"",'Tabulation of Bids'!B28)</f>
        <v>Barrier Cable Replacement</v>
      </c>
      <c r="C29" s="307">
        <f>IF('Tabulation of Bids'!D28=0,"",'Tabulation of Bids'!D28)</f>
        <v>150</v>
      </c>
      <c r="D29" s="311" t="str">
        <f>IF(ISBLANK('Tabulation of Bids'!C28),"",'Tabulation of Bids'!C28)</f>
        <v>L.F.</v>
      </c>
      <c r="E29" s="267">
        <f t="shared" si="5"/>
        <v>6000</v>
      </c>
      <c r="F29" s="268" t="str">
        <f t="shared" si="6"/>
        <v/>
      </c>
      <c r="G29" s="296">
        <f t="shared" si="1"/>
        <v>150</v>
      </c>
      <c r="H29" s="167"/>
      <c r="I29" s="136" t="str">
        <f t="shared" si="7"/>
        <v/>
      </c>
      <c r="J29" s="134">
        <f>IF(ISBLANK('Tabulation of Bids'!G28),"",'Tabulation of Bids'!G28)</f>
        <v>40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>
        <f>IF(ISBLANK('Tabulation of Bids'!A29),"",'Tabulation of Bids'!A29)</f>
        <v>24</v>
      </c>
      <c r="B30" s="313" t="str">
        <f>IF(ISBLANK('Tabulation of Bids'!B29),"",'Tabulation of Bids'!B29)</f>
        <v>New Pedestrian Fencing</v>
      </c>
      <c r="C30" s="307">
        <f>IF('Tabulation of Bids'!D29=0,"",'Tabulation of Bids'!D29)</f>
        <v>1000</v>
      </c>
      <c r="D30" s="314" t="str">
        <f>IF(ISBLANK('Tabulation of Bids'!C29),"",'Tabulation of Bids'!C29)</f>
        <v>L.F.</v>
      </c>
      <c r="E30" s="269">
        <f t="shared" si="5"/>
        <v>24500</v>
      </c>
      <c r="F30" s="270" t="str">
        <f t="shared" si="6"/>
        <v/>
      </c>
      <c r="G30" s="296">
        <f t="shared" si="1"/>
        <v>1000</v>
      </c>
      <c r="H30" s="167"/>
      <c r="I30" s="136" t="str">
        <f t="shared" si="7"/>
        <v/>
      </c>
      <c r="J30" s="134">
        <f>IF(ISBLANK('Tabulation of Bids'!G29),"",'Tabulation of Bids'!G29)</f>
        <v>24.5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Sub Total</v>
      </c>
      <c r="B31" s="45"/>
      <c r="C31" s="46"/>
      <c r="D31" s="36"/>
      <c r="E31" s="236">
        <f>SUM(E7:E30)</f>
        <v>366045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 t="str">
        <f>IF(A31="Sub Total","",SUM(K31:K35))</f>
        <v/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 t="str">
        <f>IF(ISNUMBER(K37),K36-K37,K36)</f>
        <v/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 t="str">
        <f>IF(ISNUMBER(K42),K38-K42,K38)</f>
        <v/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86" t="str">
        <f>IF(A104="",IF(ISNUMBER(J86),"ENGINEER'S PAYMENT ESTIMATE","ENGINEER'S FINAL PAYMENT ESTIMATE"),A98)</f>
        <v>ENGINEER'S FINAL PAYMENT ESTIMATE</v>
      </c>
      <c r="B49" s="386"/>
      <c r="C49" s="386"/>
      <c r="D49" s="386"/>
      <c r="E49" s="386"/>
      <c r="F49" s="386"/>
      <c r="G49" s="386"/>
      <c r="H49" s="386"/>
      <c r="I49" s="386"/>
      <c r="J49" s="386"/>
      <c r="K49" s="386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Hammer Construction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East Dundee, IL Bid Bond</v>
      </c>
      <c r="C52" s="12"/>
      <c r="D52" s="12"/>
      <c r="E52" s="12"/>
      <c r="F52" s="12"/>
      <c r="G52" s="12"/>
      <c r="H52" s="14"/>
      <c r="I52" s="385"/>
      <c r="J52" s="385"/>
      <c r="K52" s="385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>
        <f>IF(ISBLANK('Tabulation of Bids'!A32),"",'Tabulation of Bids'!A32)</f>
        <v>25</v>
      </c>
      <c r="B55" s="316" t="str">
        <f>IF(ISBLANK('Tabulation of Bids'!B32),"",'Tabulation of Bids'!B32)</f>
        <v>Paint Traffic Markings</v>
      </c>
      <c r="C55" s="307">
        <f>IF('Tabulation of Bids'!D32=0,"",'Tabulation of Bids'!D32)</f>
        <v>1</v>
      </c>
      <c r="D55" s="308" t="str">
        <f>IF(ISBLANK('Tabulation of Bids'!C32),"",'Tabulation of Bids'!C32)</f>
        <v>L.S.</v>
      </c>
      <c r="E55" s="263">
        <f>IF(J55 = "","",J55*C55)</f>
        <v>8000</v>
      </c>
      <c r="F55" s="264" t="str">
        <f>IF((H55&gt;C55),H55-C55,"")</f>
        <v/>
      </c>
      <c r="G55" s="296">
        <f>IF(K97="BLR 6303",IF(C55&gt;H55,C55-H55,""),"")</f>
        <v>1</v>
      </c>
      <c r="H55" s="167"/>
      <c r="I55" s="136" t="str">
        <f t="shared" ref="I55:I78" si="9">IF(ISBLANK(H55),"",D55)</f>
        <v/>
      </c>
      <c r="J55" s="134">
        <f>IF(ISBLANK('Tabulation of Bids'!G32),"",'Tabulation of Bids'!G32)</f>
        <v>8000</v>
      </c>
      <c r="K55" s="134" t="str">
        <f t="shared" ref="K55:K78" si="10">IF(ISBLANK(H55),"",H55*J55)</f>
        <v/>
      </c>
    </row>
    <row r="56" spans="1:11" ht="20.25" customHeight="1" x14ac:dyDescent="0.2">
      <c r="A56" s="317">
        <f>IF(ISBLANK('Tabulation of Bids'!A33),"",'Tabulation of Bids'!A33)</f>
        <v>26</v>
      </c>
      <c r="B56" s="318" t="str">
        <f>IF(ISBLANK('Tabulation of Bids'!B33),"",'Tabulation of Bids'!B33)</f>
        <v>Paint Railings</v>
      </c>
      <c r="C56" s="307">
        <f>IF('Tabulation of Bids'!D33=0,"",'Tabulation of Bids'!D33)</f>
        <v>1</v>
      </c>
      <c r="D56" s="311" t="str">
        <f>IF(ISBLANK('Tabulation of Bids'!C33),"",'Tabulation of Bids'!C33)</f>
        <v>L.S.</v>
      </c>
      <c r="E56" s="134">
        <f t="shared" ref="E56:E78" si="11">IF(J56 = "","",J56*C56)</f>
        <v>12000</v>
      </c>
      <c r="F56" s="135" t="str">
        <f t="shared" ref="F56:F78" si="12">IF((H56&gt;C56),H56-C56,"")</f>
        <v/>
      </c>
      <c r="G56" s="296">
        <f t="shared" ref="G56:G78" si="13">IF($K$97="BLR 6303",IF(C56&gt;H56,C56-H56,""),"")</f>
        <v>1</v>
      </c>
      <c r="H56" s="167"/>
      <c r="I56" s="136" t="str">
        <f t="shared" si="9"/>
        <v/>
      </c>
      <c r="J56" s="134">
        <f>IF(ISBLANK('Tabulation of Bids'!G33),"",'Tabulation of Bids'!G33)</f>
        <v>12000</v>
      </c>
      <c r="K56" s="134" t="str">
        <f t="shared" si="10"/>
        <v/>
      </c>
    </row>
    <row r="57" spans="1:11" ht="20.25" customHeight="1" x14ac:dyDescent="0.2">
      <c r="A57" s="317">
        <f>IF(ISBLANK('Tabulation of Bids'!A34),"",'Tabulation of Bids'!A34)</f>
        <v>27</v>
      </c>
      <c r="B57" s="318" t="str">
        <f>IF(ISBLANK('Tabulation of Bids'!B34),"",'Tabulation of Bids'!B34)</f>
        <v>Paint Doors and Frames</v>
      </c>
      <c r="C57" s="307">
        <f>IF('Tabulation of Bids'!D34=0,"",'Tabulation of Bids'!D34)</f>
        <v>2</v>
      </c>
      <c r="D57" s="311" t="str">
        <f>IF(ISBLANK('Tabulation of Bids'!C34),"",'Tabulation of Bids'!C34)</f>
        <v>EA.</v>
      </c>
      <c r="E57" s="134">
        <f t="shared" si="11"/>
        <v>800</v>
      </c>
      <c r="F57" s="135" t="str">
        <f t="shared" si="12"/>
        <v/>
      </c>
      <c r="G57" s="296">
        <f t="shared" si="13"/>
        <v>2</v>
      </c>
      <c r="H57" s="167"/>
      <c r="I57" s="136" t="str">
        <f t="shared" si="9"/>
        <v/>
      </c>
      <c r="J57" s="134">
        <f>IF(ISBLANK('Tabulation of Bids'!G34),"",'Tabulation of Bids'!G34)</f>
        <v>400</v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386845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84" t="str">
        <f>IF(A153="",IF(ISNUMBER(J135),"ENGINEER'S PAYMENT ESTIMATE","ENGINEER'S FINAL PAYMENT ESTIMATE"),A147)</f>
        <v>ENGINEER'S FINAL PAYMENT ESTIMATE</v>
      </c>
      <c r="B98" s="384"/>
      <c r="C98" s="384"/>
      <c r="D98" s="384"/>
      <c r="E98" s="384"/>
      <c r="F98" s="384"/>
      <c r="G98" s="384"/>
      <c r="H98" s="384"/>
      <c r="I98" s="384"/>
      <c r="J98" s="384"/>
      <c r="K98" s="384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Hammer Construction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East Dundee, IL Bid Bond</v>
      </c>
      <c r="C101" s="12"/>
      <c r="D101" s="12"/>
      <c r="E101" s="12"/>
      <c r="F101" s="12"/>
      <c r="G101" s="12"/>
      <c r="H101" s="14"/>
      <c r="I101" s="385"/>
      <c r="J101" s="385"/>
      <c r="K101" s="385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e">
        <f>IF(ISBLANK('Tabulation of Bids'!A59),"",'Tabulation of Bids'!A59)</f>
        <v>#VALUE!</v>
      </c>
      <c r="B105" s="310" t="str">
        <f>IF(ISBLANK('Tabulation of Bids'!B59),"",'Tabulation of Bids'!B59)</f>
        <v>* AS READ</v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e">
        <f>IF(ISBLANK('Tabulation of Bids'!A60),"",'Tabulation of Bids'!A60)</f>
        <v>#VALUE!</v>
      </c>
      <c r="B106" s="310" t="str">
        <f>IF(ISBLANK('Tabulation of Bids'!B60),"",'Tabulation of Bids'!B60)</f>
        <v>√ AS CORRECTED</v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386845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84" t="str">
        <f>IF(A202="",IF(ISNUMBER(J184),"ENGINEER'S PAYMENT ESTIMATE","ENGINEER'S FINAL PAYMENT ESTIMATE"),A196)</f>
        <v>ENGINEER'S FINAL PAYMENT ESTIMATE</v>
      </c>
      <c r="B147" s="384"/>
      <c r="C147" s="384"/>
      <c r="D147" s="384"/>
      <c r="E147" s="384"/>
      <c r="F147" s="384"/>
      <c r="G147" s="384"/>
      <c r="H147" s="384"/>
      <c r="I147" s="384"/>
      <c r="J147" s="384"/>
      <c r="K147" s="384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Hammer Construction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East Dundee, IL Bid Bond</v>
      </c>
      <c r="C150" s="12"/>
      <c r="D150" s="12"/>
      <c r="E150" s="12"/>
      <c r="F150" s="12"/>
      <c r="G150" s="12"/>
      <c r="H150" s="14"/>
      <c r="I150" s="385"/>
      <c r="J150" s="385"/>
      <c r="K150" s="385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386845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84" t="str">
        <f>IF(A251="",IF(ISNUMBER(J233),"ENGINEER'S PAYMENT ESTIMATE","ENGINEER'S FINAL PAYMENT ESTIMATE"),A245)</f>
        <v>ENGINEER'S FINAL PAYMENT ESTIMATE</v>
      </c>
      <c r="B196" s="384"/>
      <c r="C196" s="384"/>
      <c r="D196" s="384"/>
      <c r="E196" s="384"/>
      <c r="F196" s="384"/>
      <c r="G196" s="384"/>
      <c r="H196" s="384"/>
      <c r="I196" s="384"/>
      <c r="J196" s="384"/>
      <c r="K196" s="384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Hammer Construction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East Dundee, IL Bid Bond</v>
      </c>
      <c r="C199" s="12"/>
      <c r="D199" s="12"/>
      <c r="E199" s="12"/>
      <c r="F199" s="12"/>
      <c r="G199" s="12"/>
      <c r="H199" s="14"/>
      <c r="I199" s="385"/>
      <c r="J199" s="385"/>
      <c r="K199" s="385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1173335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84" t="str">
        <f>IF(A300="",IF(ISNUMBER(J282),"ENGINEER'S PAYMENT ESTIMATE","ENGINEER'S FINAL PAYMENT ESTIMATE"),A294)</f>
        <v>ENGINEER'S FINAL PAYMENT ESTIMATE</v>
      </c>
      <c r="B245" s="384"/>
      <c r="C245" s="384"/>
      <c r="D245" s="384"/>
      <c r="E245" s="384"/>
      <c r="F245" s="384"/>
      <c r="G245" s="384"/>
      <c r="H245" s="384"/>
      <c r="I245" s="384"/>
      <c r="J245" s="384"/>
      <c r="K245" s="384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Hammer Construction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East Dundee, IL Bid Bond</v>
      </c>
      <c r="C248" s="12"/>
      <c r="D248" s="12"/>
      <c r="E248" s="12"/>
      <c r="F248" s="12"/>
      <c r="G248" s="12"/>
      <c r="H248" s="14"/>
      <c r="I248" s="385"/>
      <c r="J248" s="385"/>
      <c r="K248" s="385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1947025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84" t="str">
        <f>IF(A349="",IF(ISNUMBER(J331),"ENGINEER'S PAYMENT ESTIMATE","ENGINEER'S FINAL PAYMENT ESTIMATE"),A343)</f>
        <v>ENGINEER'S FINAL PAYMENT ESTIMATE</v>
      </c>
      <c r="B294" s="384"/>
      <c r="C294" s="384"/>
      <c r="D294" s="384"/>
      <c r="E294" s="384"/>
      <c r="F294" s="384"/>
      <c r="G294" s="384"/>
      <c r="H294" s="384"/>
      <c r="I294" s="384"/>
      <c r="J294" s="384"/>
      <c r="K294" s="384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Hammer Construction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East Dundee, IL Bid Bond</v>
      </c>
      <c r="C297" s="12"/>
      <c r="D297" s="12"/>
      <c r="E297" s="12"/>
      <c r="F297" s="12"/>
      <c r="G297" s="12"/>
      <c r="H297" s="14"/>
      <c r="I297" s="385"/>
      <c r="J297" s="385"/>
      <c r="K297" s="385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3507205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84" t="str">
        <f>IF(A398="",IF(ISNUMBER(J380),"ENGINEER'S PAYMENT ESTIMATE","ENGINEER'S FINAL PAYMENT ESTIMATE"),A392)</f>
        <v>ENGINEER'S FINAL PAYMENT ESTIMATE</v>
      </c>
      <c r="B343" s="384"/>
      <c r="C343" s="384"/>
      <c r="D343" s="384"/>
      <c r="E343" s="384"/>
      <c r="F343" s="384"/>
      <c r="G343" s="384"/>
      <c r="H343" s="384"/>
      <c r="I343" s="384"/>
      <c r="J343" s="384"/>
      <c r="K343" s="384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Hammer Construction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East Dundee, IL Bid Bond</v>
      </c>
      <c r="C346" s="12"/>
      <c r="D346" s="12"/>
      <c r="E346" s="12"/>
      <c r="F346" s="12"/>
      <c r="G346" s="12"/>
      <c r="H346" s="14"/>
      <c r="I346" s="385"/>
      <c r="J346" s="385"/>
      <c r="K346" s="385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6627565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84" t="str">
        <f>IF(A447="",IF(ISNUMBER(J429),"ENGINEER'S PAYMENT ESTIMATE","ENGINEER'S FINAL PAYMENT ESTIMATE"),A441)</f>
        <v>ENGINEER'S FINAL PAYMENT ESTIMATE</v>
      </c>
      <c r="B392" s="384"/>
      <c r="C392" s="384"/>
      <c r="D392" s="384"/>
      <c r="E392" s="384"/>
      <c r="F392" s="384"/>
      <c r="G392" s="384"/>
      <c r="H392" s="384"/>
      <c r="I392" s="384"/>
      <c r="J392" s="384"/>
      <c r="K392" s="384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Hammer Construction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East Dundee, IL Bid Bond</v>
      </c>
      <c r="C395" s="12"/>
      <c r="D395" s="12"/>
      <c r="E395" s="12"/>
      <c r="F395" s="12"/>
      <c r="G395" s="12"/>
      <c r="H395" s="14"/>
      <c r="I395" s="385"/>
      <c r="J395" s="385"/>
      <c r="K395" s="385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12081795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84" t="str">
        <f>IF(A496="",IF(ISNUMBER(J478),"ENGINEER'S PAYMENT ESTIMATE","ENGINEER'S FINAL PAYMENT ESTIMATE"),A490)</f>
        <v>ENGINEER'S FINAL PAYMENT ESTIMATE</v>
      </c>
      <c r="B441" s="384"/>
      <c r="C441" s="384"/>
      <c r="D441" s="384"/>
      <c r="E441" s="384"/>
      <c r="F441" s="384"/>
      <c r="G441" s="384"/>
      <c r="H441" s="384"/>
      <c r="I441" s="384"/>
      <c r="J441" s="384"/>
      <c r="K441" s="384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Hammer Construction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East Dundee, IL Bid Bond</v>
      </c>
      <c r="C444" s="12"/>
      <c r="D444" s="12"/>
      <c r="E444" s="12"/>
      <c r="F444" s="12"/>
      <c r="G444" s="12"/>
      <c r="H444" s="14"/>
      <c r="I444" s="385"/>
      <c r="J444" s="385"/>
      <c r="K444" s="385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22216565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84" t="str">
        <f>IF(A545="",IF(ISNUMBER(J527),"ENGINEER'S PAYMENT ESTIMATE","ENGINEER'S FINAL PAYMENT ESTIMATE"),A539)</f>
        <v>ENGINEER'S FINAL PAYMENT ESTIMATE</v>
      </c>
      <c r="B490" s="384"/>
      <c r="C490" s="384"/>
      <c r="D490" s="384"/>
      <c r="E490" s="384"/>
      <c r="F490" s="384"/>
      <c r="G490" s="384"/>
      <c r="H490" s="384"/>
      <c r="I490" s="384"/>
      <c r="J490" s="384"/>
      <c r="K490" s="384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Hammer Construction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East Dundee, IL Bid Bond</v>
      </c>
      <c r="C493" s="12"/>
      <c r="D493" s="12"/>
      <c r="E493" s="12"/>
      <c r="F493" s="12"/>
      <c r="G493" s="12"/>
      <c r="H493" s="14"/>
      <c r="I493" s="385"/>
      <c r="J493" s="385"/>
      <c r="K493" s="385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40925925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84" t="str">
        <f>IF(A594="",IF(ISNUMBER(J576),"ENGINEER'S PAYMENT ESTIMATE","ENGINEER'S FINAL PAYMENT ESTIMATE"),A588)</f>
        <v>ENGINEER'S FINAL PAYMENT ESTIMATE</v>
      </c>
      <c r="B539" s="384"/>
      <c r="C539" s="384"/>
      <c r="D539" s="384"/>
      <c r="E539" s="384"/>
      <c r="F539" s="384"/>
      <c r="G539" s="384"/>
      <c r="H539" s="384"/>
      <c r="I539" s="384"/>
      <c r="J539" s="384"/>
      <c r="K539" s="384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Hammer Construction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East Dundee, IL Bid Bond</v>
      </c>
      <c r="C542" s="12"/>
      <c r="D542" s="12"/>
      <c r="E542" s="12"/>
      <c r="F542" s="12"/>
      <c r="G542" s="12"/>
      <c r="H542" s="14"/>
      <c r="I542" s="385"/>
      <c r="J542" s="385"/>
      <c r="K542" s="385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75224285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84" t="str">
        <f>IF(A644="",IF(ISNUMBER(J625),"ENGINEER'S PAYMENT ESTIMATE","ENGINEER'S FINAL PAYMENT ESTIMATE"),A638)</f>
        <v>ENGINEER'S FINAL PAYMENT ESTIMATE</v>
      </c>
      <c r="B588" s="384"/>
      <c r="C588" s="384"/>
      <c r="D588" s="384"/>
      <c r="E588" s="384"/>
      <c r="F588" s="384"/>
      <c r="G588" s="384"/>
      <c r="H588" s="384"/>
      <c r="I588" s="384"/>
      <c r="J588" s="384"/>
      <c r="K588" s="384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Hammer Construction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East Dundee, IL Bid Bond</v>
      </c>
      <c r="C591" s="12"/>
      <c r="D591" s="12"/>
      <c r="E591" s="12"/>
      <c r="F591" s="12"/>
      <c r="G591" s="12"/>
      <c r="H591" s="14"/>
      <c r="I591" s="385"/>
      <c r="J591" s="385"/>
      <c r="K591" s="385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138366775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80"/>
      <c r="G5" s="380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90" t="s">
        <v>102</v>
      </c>
      <c r="G7" s="378"/>
    </row>
    <row r="8" spans="1:7" x14ac:dyDescent="0.2">
      <c r="A8" s="67" t="s">
        <v>49</v>
      </c>
      <c r="B8" s="67"/>
      <c r="C8" s="67"/>
      <c r="D8" s="67"/>
      <c r="E8" s="68" t="s">
        <v>50</v>
      </c>
      <c r="F8" s="380">
        <v>1</v>
      </c>
      <c r="G8" s="380"/>
    </row>
    <row r="9" spans="1:7" x14ac:dyDescent="0.2">
      <c r="A9" s="67"/>
      <c r="B9" s="67"/>
      <c r="C9" s="67"/>
      <c r="D9" s="67"/>
      <c r="E9" s="68" t="s">
        <v>25</v>
      </c>
      <c r="F9" s="389"/>
      <c r="G9" s="389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82" t="str">
        <f>'Tabulation of Bids'!G1</f>
        <v>Hammer Construction</v>
      </c>
      <c r="G10" s="382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91" t="s">
        <v>96</v>
      </c>
      <c r="B57" s="392"/>
      <c r="C57" s="392"/>
      <c r="D57" s="393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94"/>
      <c r="B58" s="395"/>
      <c r="C58" s="395"/>
      <c r="D58" s="396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7"/>
      <c r="B67" s="86" t="s">
        <v>64</v>
      </c>
      <c r="C67" s="86"/>
      <c r="D67" s="86"/>
      <c r="E67" s="86"/>
      <c r="F67" s="86"/>
      <c r="G67" s="86"/>
    </row>
    <row r="68" spans="1:7" x14ac:dyDescent="0.2">
      <c r="A68" s="388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7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8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7"/>
      <c r="B73" s="86" t="s">
        <v>67</v>
      </c>
      <c r="C73" s="86"/>
      <c r="D73" s="86"/>
      <c r="E73" s="86"/>
      <c r="F73" s="86"/>
      <c r="G73" s="86"/>
    </row>
    <row r="74" spans="1:7" x14ac:dyDescent="0.2">
      <c r="A74" s="388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2023-03-24T21:31:06Z</dcterms:modified>
</cp:coreProperties>
</file>