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Estimate'!$A$1:$K$53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F7" i="16" l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B35" i="1"/>
  <c r="A35" i="1" s="1"/>
  <c r="A64" i="5" s="1"/>
  <c r="B36" i="1"/>
  <c r="B37" i="1"/>
  <c r="A37" i="1" s="1"/>
  <c r="A66" i="3" s="1"/>
  <c r="B38" i="1"/>
  <c r="B39" i="1"/>
  <c r="A39" i="1" s="1"/>
  <c r="A68" i="3" s="1"/>
  <c r="B40" i="1"/>
  <c r="B41" i="1"/>
  <c r="B42" i="1"/>
  <c r="B43" i="1"/>
  <c r="A43" i="1" s="1"/>
  <c r="A42" i="2" s="1"/>
  <c r="B44" i="1"/>
  <c r="B45" i="1"/>
  <c r="A45" i="1" s="1"/>
  <c r="A74" i="3" s="1"/>
  <c r="B46" i="1"/>
  <c r="B45" i="2" s="1"/>
  <c r="B47" i="1"/>
  <c r="A47" i="1" s="1"/>
  <c r="A76" i="3" s="1"/>
  <c r="B48" i="1"/>
  <c r="B47" i="2" s="1"/>
  <c r="B49" i="1"/>
  <c r="B50" i="1"/>
  <c r="B51" i="1"/>
  <c r="A51" i="1" s="1"/>
  <c r="A80" i="5" s="1"/>
  <c r="B52" i="1"/>
  <c r="B81" i="5" s="1"/>
  <c r="B53" i="1"/>
  <c r="A53" i="1" s="1"/>
  <c r="A82" i="3" s="1"/>
  <c r="B54" i="1"/>
  <c r="B83" i="5" s="1"/>
  <c r="B55" i="1"/>
  <c r="A55" i="1" s="1"/>
  <c r="A54" i="2" s="1"/>
  <c r="D32" i="1"/>
  <c r="D61" i="3" s="1"/>
  <c r="E32" i="1"/>
  <c r="E61" i="3" s="1"/>
  <c r="D39" i="1"/>
  <c r="E39" i="1"/>
  <c r="E68" i="3" s="1"/>
  <c r="D40" i="1"/>
  <c r="E40" i="1"/>
  <c r="E69" i="3" s="1"/>
  <c r="D41" i="1"/>
  <c r="D70" i="3" s="1"/>
  <c r="E41" i="1"/>
  <c r="E70" i="3" s="1"/>
  <c r="D42" i="1"/>
  <c r="E42" i="1"/>
  <c r="E71" i="3" s="1"/>
  <c r="D43" i="1"/>
  <c r="E43" i="1"/>
  <c r="E72" i="3" s="1"/>
  <c r="D44" i="1"/>
  <c r="D73" i="3" s="1"/>
  <c r="E44" i="1"/>
  <c r="E73" i="3" s="1"/>
  <c r="D45" i="1"/>
  <c r="E45" i="1"/>
  <c r="E74" i="3" s="1"/>
  <c r="D46" i="1"/>
  <c r="E46" i="1"/>
  <c r="E75" i="3" s="1"/>
  <c r="D47" i="1"/>
  <c r="D76" i="3" s="1"/>
  <c r="E47" i="1"/>
  <c r="E76" i="3" s="1"/>
  <c r="D48" i="1"/>
  <c r="E48" i="1"/>
  <c r="E77" i="3" s="1"/>
  <c r="D49" i="1"/>
  <c r="E49" i="1"/>
  <c r="E78" i="3" s="1"/>
  <c r="D50" i="1"/>
  <c r="D79" i="3" s="1"/>
  <c r="E50" i="1"/>
  <c r="E79" i="3" s="1"/>
  <c r="D51" i="1"/>
  <c r="E51" i="1"/>
  <c r="E80" i="3" s="1"/>
  <c r="D52" i="1"/>
  <c r="E52" i="1"/>
  <c r="E81" i="3" s="1"/>
  <c r="D53" i="1"/>
  <c r="D82" i="3" s="1"/>
  <c r="E53" i="1"/>
  <c r="E82" i="3" s="1"/>
  <c r="D54" i="1"/>
  <c r="E54" i="1"/>
  <c r="E83" i="3" s="1"/>
  <c r="D55" i="1"/>
  <c r="E55" i="1"/>
  <c r="E84" i="3" s="1"/>
  <c r="D33" i="1"/>
  <c r="D62" i="3" s="1"/>
  <c r="E33" i="1"/>
  <c r="E62" i="3" s="1"/>
  <c r="D34" i="1"/>
  <c r="E34" i="1"/>
  <c r="E63" i="3" s="1"/>
  <c r="D35" i="1"/>
  <c r="D64" i="3" s="1"/>
  <c r="E35" i="1"/>
  <c r="E64" i="3" s="1"/>
  <c r="D36" i="1"/>
  <c r="D65" i="3" s="1"/>
  <c r="E36" i="1"/>
  <c r="E65" i="3" s="1"/>
  <c r="D37" i="1"/>
  <c r="P37" i="1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J8" i="1" s="1"/>
  <c r="E8" i="1"/>
  <c r="E18" i="3" s="1"/>
  <c r="D9" i="1"/>
  <c r="D19" i="3" s="1"/>
  <c r="E9" i="1"/>
  <c r="E19" i="3" s="1"/>
  <c r="D10" i="1"/>
  <c r="D20" i="3" s="1"/>
  <c r="E10" i="1"/>
  <c r="E20" i="3" s="1"/>
  <c r="D11" i="1"/>
  <c r="E11" i="1"/>
  <c r="E21" i="3" s="1"/>
  <c r="D12" i="1"/>
  <c r="D22" i="3" s="1"/>
  <c r="E12" i="1"/>
  <c r="E22" i="3" s="1"/>
  <c r="D13" i="1"/>
  <c r="J13" i="1" s="1"/>
  <c r="E13" i="1"/>
  <c r="E23" i="3" s="1"/>
  <c r="D14" i="1"/>
  <c r="E14" i="1"/>
  <c r="E24" i="3" s="1"/>
  <c r="D15" i="1"/>
  <c r="D25" i="3" s="1"/>
  <c r="E15" i="1"/>
  <c r="E25" i="3" s="1"/>
  <c r="D16" i="1"/>
  <c r="E16" i="1"/>
  <c r="E26" i="3" s="1"/>
  <c r="D17" i="1"/>
  <c r="E17" i="1"/>
  <c r="E27" i="3" s="1"/>
  <c r="D18" i="1"/>
  <c r="E18" i="1"/>
  <c r="E28" i="3" s="1"/>
  <c r="D19" i="1"/>
  <c r="L19" i="1" s="1"/>
  <c r="E19" i="1"/>
  <c r="E29" i="3" s="1"/>
  <c r="D20" i="1"/>
  <c r="D19" i="2" s="1"/>
  <c r="F19" i="2" s="1"/>
  <c r="E20" i="1"/>
  <c r="E30" i="3" s="1"/>
  <c r="D21" i="1"/>
  <c r="D31" i="3" s="1"/>
  <c r="E21" i="1"/>
  <c r="E31" i="3" s="1"/>
  <c r="D22" i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D24" i="2" s="1"/>
  <c r="F24" i="2" s="1"/>
  <c r="E25" i="1"/>
  <c r="E35" i="3" s="1"/>
  <c r="D26" i="1"/>
  <c r="D25" i="2" s="1"/>
  <c r="F25" i="2" s="1"/>
  <c r="E26" i="1"/>
  <c r="E36" i="3" s="1"/>
  <c r="D27" i="1"/>
  <c r="E27" i="1"/>
  <c r="E37" i="3" s="1"/>
  <c r="D28" i="1"/>
  <c r="P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N59" i="1" s="1"/>
  <c r="E59" i="1"/>
  <c r="E107" i="3" s="1"/>
  <c r="D60" i="1"/>
  <c r="E60" i="1"/>
  <c r="E108" i="3" s="1"/>
  <c r="D61" i="1"/>
  <c r="E61" i="1"/>
  <c r="E109" i="3" s="1"/>
  <c r="D62" i="1"/>
  <c r="E62" i="1"/>
  <c r="E110" i="3" s="1"/>
  <c r="D63" i="1"/>
  <c r="E63" i="1"/>
  <c r="E111" i="3" s="1"/>
  <c r="D64" i="1"/>
  <c r="D112" i="3" s="1"/>
  <c r="E64" i="1"/>
  <c r="E112" i="3" s="1"/>
  <c r="D65" i="1"/>
  <c r="D64" i="2" s="1"/>
  <c r="F64" i="2" s="1"/>
  <c r="E65" i="1"/>
  <c r="E113" i="3" s="1"/>
  <c r="D66" i="1"/>
  <c r="E66" i="1"/>
  <c r="E114" i="3" s="1"/>
  <c r="D67" i="1"/>
  <c r="D115" i="3" s="1"/>
  <c r="E67" i="1"/>
  <c r="E115" i="3" s="1"/>
  <c r="D68" i="1"/>
  <c r="D67" i="2" s="1"/>
  <c r="F67" i="2" s="1"/>
  <c r="E68" i="1"/>
  <c r="E116" i="3" s="1"/>
  <c r="D69" i="1"/>
  <c r="E69" i="1"/>
  <c r="E117" i="3" s="1"/>
  <c r="D70" i="1"/>
  <c r="C126" i="5" s="1"/>
  <c r="F126" i="5" s="1"/>
  <c r="E70" i="1"/>
  <c r="E118" i="3" s="1"/>
  <c r="D71" i="1"/>
  <c r="E71" i="1"/>
  <c r="E119" i="3" s="1"/>
  <c r="D72" i="1"/>
  <c r="E72" i="1"/>
  <c r="E120" i="3" s="1"/>
  <c r="D73" i="1"/>
  <c r="E73" i="1"/>
  <c r="D74" i="1"/>
  <c r="D122" i="3"/>
  <c r="E74" i="1"/>
  <c r="E122" i="3" s="1"/>
  <c r="D75" i="1"/>
  <c r="D123" i="3" s="1"/>
  <c r="E75" i="1"/>
  <c r="E123" i="3" s="1"/>
  <c r="D76" i="1"/>
  <c r="E76" i="1"/>
  <c r="E124" i="3" s="1"/>
  <c r="D77" i="1"/>
  <c r="E77" i="1"/>
  <c r="E125" i="3" s="1"/>
  <c r="D78" i="1"/>
  <c r="C134" i="5" s="1"/>
  <c r="F134" i="5" s="1"/>
  <c r="E78" i="1"/>
  <c r="E126" i="3" s="1"/>
  <c r="D79" i="1"/>
  <c r="E79" i="1"/>
  <c r="E127" i="3" s="1"/>
  <c r="D80" i="1"/>
  <c r="L80" i="1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D104" i="1"/>
  <c r="L104" i="1" s="1"/>
  <c r="E104" i="1"/>
  <c r="E171" i="3" s="1"/>
  <c r="D105" i="1"/>
  <c r="D172" i="3" s="1"/>
  <c r="E105" i="1"/>
  <c r="E172" i="3" s="1"/>
  <c r="D106" i="1"/>
  <c r="J106" i="1" s="1"/>
  <c r="E106" i="1"/>
  <c r="E173" i="3" s="1"/>
  <c r="D107" i="1"/>
  <c r="D174" i="3"/>
  <c r="E107" i="1"/>
  <c r="E174" i="3" s="1"/>
  <c r="J8" i="5"/>
  <c r="K8" i="5" s="1"/>
  <c r="J9" i="5"/>
  <c r="E9" i="5" s="1"/>
  <c r="J10" i="5"/>
  <c r="E10" i="5" s="1"/>
  <c r="J11" i="5"/>
  <c r="E11" i="5"/>
  <c r="J12" i="5"/>
  <c r="E12" i="5" s="1"/>
  <c r="C12" i="5"/>
  <c r="F12" i="5" s="1"/>
  <c r="J13" i="5"/>
  <c r="E13" i="5" s="1"/>
  <c r="J14" i="5"/>
  <c r="E14" i="5" s="1"/>
  <c r="C14" i="5"/>
  <c r="F14" i="5" s="1"/>
  <c r="J15" i="5"/>
  <c r="E15" i="5" s="1"/>
  <c r="J16" i="5"/>
  <c r="E16" i="5" s="1"/>
  <c r="J17" i="5"/>
  <c r="E17" i="5" s="1"/>
  <c r="C17" i="5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B63" i="1"/>
  <c r="B119" i="5" s="1"/>
  <c r="B64" i="1"/>
  <c r="B63" i="2" s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B69" i="2" s="1"/>
  <c r="B71" i="1"/>
  <c r="B127" i="5" s="1"/>
  <c r="B72" i="1"/>
  <c r="A72" i="1" s="1"/>
  <c r="A71" i="2" s="1"/>
  <c r="B73" i="1"/>
  <c r="A73" i="1" s="1"/>
  <c r="A72" i="2" s="1"/>
  <c r="B74" i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79" i="2" s="1"/>
  <c r="B81" i="1"/>
  <c r="A81" i="1" s="1"/>
  <c r="A80" i="2" s="1"/>
  <c r="B7" i="1"/>
  <c r="A6" i="1" s="1"/>
  <c r="A5" i="2" s="1"/>
  <c r="B6" i="1"/>
  <c r="B5" i="2" s="1"/>
  <c r="C6" i="1"/>
  <c r="C5" i="2" s="1"/>
  <c r="C7" i="1"/>
  <c r="D9" i="5" s="1"/>
  <c r="B8" i="1"/>
  <c r="B10" i="5" s="1"/>
  <c r="C8" i="1"/>
  <c r="C18" i="3" s="1"/>
  <c r="B9" i="1"/>
  <c r="B8" i="2" s="1"/>
  <c r="C9" i="1"/>
  <c r="C19" i="3" s="1"/>
  <c r="B10" i="1"/>
  <c r="C10" i="1"/>
  <c r="B11" i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B17" i="1"/>
  <c r="B16" i="2" s="1"/>
  <c r="C17" i="1"/>
  <c r="C27" i="3" s="1"/>
  <c r="B18" i="1"/>
  <c r="B20" i="5" s="1"/>
  <c r="C18" i="1"/>
  <c r="C17" i="2" s="1"/>
  <c r="B19" i="1"/>
  <c r="C19" i="1"/>
  <c r="C29" i="3" s="1"/>
  <c r="B20" i="1"/>
  <c r="A20" i="1" s="1"/>
  <c r="A19" i="2" s="1"/>
  <c r="C20" i="1"/>
  <c r="D22" i="5" s="1"/>
  <c r="B21" i="1"/>
  <c r="C21" i="1"/>
  <c r="D23" i="5" s="1"/>
  <c r="B22" i="1"/>
  <c r="C22" i="1"/>
  <c r="C32" i="3" s="1"/>
  <c r="B23" i="1"/>
  <c r="C23" i="1"/>
  <c r="B24" i="1"/>
  <c r="B26" i="5" s="1"/>
  <c r="C24" i="1"/>
  <c r="C34" i="3" s="1"/>
  <c r="B25" i="1"/>
  <c r="A25" i="1" s="1"/>
  <c r="A24" i="2" s="1"/>
  <c r="C25" i="1"/>
  <c r="B26" i="1"/>
  <c r="B36" i="3" s="1"/>
  <c r="C26" i="1"/>
  <c r="C25" i="2" s="1"/>
  <c r="B27" i="1"/>
  <c r="C27" i="1"/>
  <c r="C37" i="3" s="1"/>
  <c r="B28" i="1"/>
  <c r="A28" i="1" s="1"/>
  <c r="A27" i="2" s="1"/>
  <c r="C28" i="1"/>
  <c r="C38" i="3" s="1"/>
  <c r="B29" i="1"/>
  <c r="B31" i="5" s="1"/>
  <c r="C29" i="1"/>
  <c r="C39" i="3" s="1"/>
  <c r="C32" i="1"/>
  <c r="C31" i="2" s="1"/>
  <c r="C33" i="1"/>
  <c r="C34" i="1"/>
  <c r="C35" i="1"/>
  <c r="C36" i="1"/>
  <c r="C35" i="2" s="1"/>
  <c r="C37" i="1"/>
  <c r="C38" i="1"/>
  <c r="C67" i="3" s="1"/>
  <c r="C39" i="1"/>
  <c r="D68" i="5" s="1"/>
  <c r="C40" i="1"/>
  <c r="C41" i="1"/>
  <c r="C40" i="2" s="1"/>
  <c r="C42" i="1"/>
  <c r="C71" i="3" s="1"/>
  <c r="C43" i="1"/>
  <c r="C44" i="1"/>
  <c r="C43" i="2" s="1"/>
  <c r="C45" i="1"/>
  <c r="D74" i="5" s="1"/>
  <c r="C46" i="1"/>
  <c r="C47" i="1"/>
  <c r="C76" i="3" s="1"/>
  <c r="C48" i="1"/>
  <c r="C47" i="2" s="1"/>
  <c r="C49" i="1"/>
  <c r="C50" i="1"/>
  <c r="C79" i="3" s="1"/>
  <c r="C51" i="1"/>
  <c r="D80" i="5" s="1"/>
  <c r="C52" i="1"/>
  <c r="C53" i="1"/>
  <c r="C52" i="2" s="1"/>
  <c r="C54" i="1"/>
  <c r="C83" i="3" s="1"/>
  <c r="C55" i="1"/>
  <c r="C58" i="1"/>
  <c r="C57" i="2" s="1"/>
  <c r="C59" i="1"/>
  <c r="C60" i="1"/>
  <c r="C108" i="3" s="1"/>
  <c r="C61" i="1"/>
  <c r="C62" i="1"/>
  <c r="C61" i="2" s="1"/>
  <c r="C63" i="1"/>
  <c r="D119" i="5" s="1"/>
  <c r="C64" i="1"/>
  <c r="C112" i="3" s="1"/>
  <c r="C65" i="1"/>
  <c r="C113" i="3" s="1"/>
  <c r="C66" i="1"/>
  <c r="C67" i="1"/>
  <c r="C68" i="1"/>
  <c r="C116" i="3" s="1"/>
  <c r="C69" i="1"/>
  <c r="C70" i="1"/>
  <c r="C69" i="2" s="1"/>
  <c r="C71" i="1"/>
  <c r="C72" i="1"/>
  <c r="C73" i="1"/>
  <c r="C74" i="1"/>
  <c r="C73" i="2" s="1"/>
  <c r="C75" i="1"/>
  <c r="C123" i="3" s="1"/>
  <c r="C76" i="1"/>
  <c r="C77" i="1"/>
  <c r="C125" i="3" s="1"/>
  <c r="C78" i="1"/>
  <c r="C126" i="3" s="1"/>
  <c r="C79" i="1"/>
  <c r="C127" i="3" s="1"/>
  <c r="C80" i="1"/>
  <c r="C81" i="1"/>
  <c r="C129" i="3" s="1"/>
  <c r="C84" i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B90" i="1"/>
  <c r="A90" i="1" s="1"/>
  <c r="A157" i="3" s="1"/>
  <c r="C90" i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94" i="2" s="1"/>
  <c r="B96" i="1"/>
  <c r="A96" i="1" s="1"/>
  <c r="A163" i="3" s="1"/>
  <c r="C96" i="1"/>
  <c r="B97" i="1"/>
  <c r="B96" i="2" s="1"/>
  <c r="C97" i="1"/>
  <c r="C164" i="3" s="1"/>
  <c r="B98" i="1"/>
  <c r="A98" i="1" s="1"/>
  <c r="A165" i="3" s="1"/>
  <c r="C98" i="1"/>
  <c r="C165" i="3" s="1"/>
  <c r="B99" i="1"/>
  <c r="C99" i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A102" i="2" s="1"/>
  <c r="C103" i="1"/>
  <c r="C170" i="3" s="1"/>
  <c r="B104" i="1"/>
  <c r="B103" i="2" s="1"/>
  <c r="C104" i="1"/>
  <c r="C171" i="3" s="1"/>
  <c r="B105" i="1"/>
  <c r="B188" i="5" s="1"/>
  <c r="C105" i="1"/>
  <c r="C172" i="3" s="1"/>
  <c r="B106" i="1"/>
  <c r="C106" i="1"/>
  <c r="B107" i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2" i="3"/>
  <c r="C158" i="3"/>
  <c r="C152" i="3"/>
  <c r="C121" i="3"/>
  <c r="C120" i="3"/>
  <c r="C117" i="3"/>
  <c r="C109" i="3"/>
  <c r="C84" i="3"/>
  <c r="C80" i="3"/>
  <c r="C75" i="3"/>
  <c r="C72" i="3"/>
  <c r="C68" i="3"/>
  <c r="C64" i="3"/>
  <c r="C63" i="3"/>
  <c r="C35" i="3"/>
  <c r="C33" i="3"/>
  <c r="B174" i="3"/>
  <c r="B170" i="3"/>
  <c r="B163" i="3"/>
  <c r="B162" i="3"/>
  <c r="B159" i="3"/>
  <c r="B157" i="3"/>
  <c r="B153" i="3"/>
  <c r="B151" i="3"/>
  <c r="B129" i="3"/>
  <c r="B126" i="3"/>
  <c r="B125" i="3"/>
  <c r="B121" i="3"/>
  <c r="B120" i="3"/>
  <c r="B117" i="3"/>
  <c r="B114" i="3"/>
  <c r="B109" i="3"/>
  <c r="B84" i="3"/>
  <c r="A84" i="3"/>
  <c r="B82" i="3"/>
  <c r="B80" i="3"/>
  <c r="B78" i="3"/>
  <c r="B76" i="3"/>
  <c r="B74" i="3"/>
  <c r="B70" i="3"/>
  <c r="B68" i="3"/>
  <c r="B66" i="3"/>
  <c r="B64" i="3"/>
  <c r="B61" i="3"/>
  <c r="B38" i="3"/>
  <c r="B35" i="3"/>
  <c r="B26" i="3"/>
  <c r="B20" i="3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J69" i="5"/>
  <c r="E69" i="5" s="1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D15" i="5"/>
  <c r="I15" i="5"/>
  <c r="I16" i="5"/>
  <c r="I17" i="5"/>
  <c r="I8" i="5"/>
  <c r="C174" i="5"/>
  <c r="F174" i="5" s="1"/>
  <c r="C175" i="5"/>
  <c r="F175" i="5" s="1"/>
  <c r="C177" i="5"/>
  <c r="F177" i="5" s="1"/>
  <c r="E177" i="5"/>
  <c r="C180" i="5"/>
  <c r="C182" i="5"/>
  <c r="F182" i="5" s="1"/>
  <c r="C183" i="5"/>
  <c r="C184" i="5"/>
  <c r="C185" i="5"/>
  <c r="F185" i="5" s="1"/>
  <c r="C188" i="5"/>
  <c r="C190" i="5"/>
  <c r="E74" i="5"/>
  <c r="E118" i="5"/>
  <c r="E122" i="5"/>
  <c r="E134" i="5"/>
  <c r="E137" i="5"/>
  <c r="C169" i="5"/>
  <c r="F169" i="5" s="1"/>
  <c r="C171" i="5"/>
  <c r="F171" i="5" s="1"/>
  <c r="C172" i="5"/>
  <c r="F172" i="5" s="1"/>
  <c r="E68" i="5"/>
  <c r="C167" i="5"/>
  <c r="E114" i="5"/>
  <c r="C61" i="5"/>
  <c r="F61" i="5" s="1"/>
  <c r="B12" i="5"/>
  <c r="B15" i="5"/>
  <c r="B16" i="5"/>
  <c r="B18" i="5"/>
  <c r="B21" i="5"/>
  <c r="B22" i="5"/>
  <c r="B27" i="5"/>
  <c r="B30" i="5"/>
  <c r="B61" i="5"/>
  <c r="B63" i="5"/>
  <c r="B64" i="5"/>
  <c r="B65" i="5"/>
  <c r="B66" i="5"/>
  <c r="A66" i="5"/>
  <c r="B67" i="5"/>
  <c r="B68" i="5"/>
  <c r="B69" i="5"/>
  <c r="B71" i="5"/>
  <c r="B72" i="5"/>
  <c r="A72" i="5"/>
  <c r="B73" i="5"/>
  <c r="B74" i="5"/>
  <c r="B75" i="5"/>
  <c r="B76" i="5"/>
  <c r="B77" i="5"/>
  <c r="B79" i="5"/>
  <c r="B80" i="5"/>
  <c r="B82" i="5"/>
  <c r="B84" i="5"/>
  <c r="B114" i="5"/>
  <c r="B116" i="5"/>
  <c r="B117" i="5"/>
  <c r="B118" i="5"/>
  <c r="B121" i="5"/>
  <c r="B122" i="5"/>
  <c r="B124" i="5"/>
  <c r="B125" i="5"/>
  <c r="B128" i="5"/>
  <c r="B129" i="5"/>
  <c r="B132" i="5"/>
  <c r="B134" i="5"/>
  <c r="B136" i="5"/>
  <c r="B137" i="5"/>
  <c r="B169" i="5"/>
  <c r="B173" i="5"/>
  <c r="B175" i="5"/>
  <c r="B178" i="5"/>
  <c r="B179" i="5"/>
  <c r="B181" i="5"/>
  <c r="B184" i="5"/>
  <c r="B186" i="5"/>
  <c r="C84" i="5"/>
  <c r="F84" i="5" s="1"/>
  <c r="C82" i="5"/>
  <c r="F82" i="5" s="1"/>
  <c r="C81" i="5"/>
  <c r="F81" i="5" s="1"/>
  <c r="C79" i="5"/>
  <c r="F79" i="5" s="1"/>
  <c r="C78" i="5"/>
  <c r="F78" i="5" s="1"/>
  <c r="C76" i="5"/>
  <c r="F76" i="5" s="1"/>
  <c r="C75" i="5"/>
  <c r="F75" i="5" s="1"/>
  <c r="C73" i="5"/>
  <c r="F73" i="5" s="1"/>
  <c r="C72" i="5"/>
  <c r="F72" i="5" s="1"/>
  <c r="C70" i="5"/>
  <c r="F70" i="5" s="1"/>
  <c r="C114" i="5"/>
  <c r="F114" i="5" s="1"/>
  <c r="C119" i="5"/>
  <c r="F119" i="5" s="1"/>
  <c r="C120" i="5"/>
  <c r="F120" i="5" s="1"/>
  <c r="C122" i="5"/>
  <c r="F122" i="5" s="1"/>
  <c r="C123" i="5"/>
  <c r="F123" i="5" s="1"/>
  <c r="C127" i="5"/>
  <c r="F127" i="5" s="1"/>
  <c r="C130" i="5"/>
  <c r="F130" i="5" s="1"/>
  <c r="C131" i="5"/>
  <c r="F131" i="5" s="1"/>
  <c r="C135" i="5"/>
  <c r="F135" i="5" s="1"/>
  <c r="F167" i="5"/>
  <c r="F168" i="5"/>
  <c r="F183" i="5"/>
  <c r="F188" i="5"/>
  <c r="F17" i="5"/>
  <c r="C69" i="5"/>
  <c r="F69" i="5" s="1"/>
  <c r="C67" i="5"/>
  <c r="F67" i="5" s="1"/>
  <c r="C65" i="5"/>
  <c r="F65" i="5" s="1"/>
  <c r="C64" i="5"/>
  <c r="F64" i="5" s="1"/>
  <c r="C62" i="5"/>
  <c r="F62" i="5" s="1"/>
  <c r="D13" i="5"/>
  <c r="D16" i="5"/>
  <c r="D19" i="5"/>
  <c r="D21" i="5"/>
  <c r="D29" i="5"/>
  <c r="D31" i="5"/>
  <c r="D63" i="5"/>
  <c r="D64" i="5"/>
  <c r="D71" i="5"/>
  <c r="D72" i="5"/>
  <c r="D75" i="5"/>
  <c r="D76" i="5"/>
  <c r="D83" i="5"/>
  <c r="D84" i="5"/>
  <c r="D116" i="5"/>
  <c r="D117" i="5"/>
  <c r="D120" i="5"/>
  <c r="D124" i="5"/>
  <c r="D125" i="5"/>
  <c r="D128" i="5"/>
  <c r="D129" i="5"/>
  <c r="D131" i="5"/>
  <c r="D133" i="5"/>
  <c r="D134" i="5"/>
  <c r="D135" i="5"/>
  <c r="D137" i="5"/>
  <c r="D168" i="5"/>
  <c r="D169" i="5"/>
  <c r="D171" i="5"/>
  <c r="D172" i="5"/>
  <c r="D174" i="5"/>
  <c r="D175" i="5"/>
  <c r="D177" i="5"/>
  <c r="D178" i="5"/>
  <c r="D180" i="5"/>
  <c r="D181" i="5"/>
  <c r="D183" i="5"/>
  <c r="D184" i="5"/>
  <c r="D186" i="5"/>
  <c r="D187" i="5"/>
  <c r="D189" i="5"/>
  <c r="D190" i="5"/>
  <c r="A3" i="2"/>
  <c r="C108" i="2"/>
  <c r="C107" i="2"/>
  <c r="A2" i="2"/>
  <c r="C106" i="2"/>
  <c r="C105" i="2"/>
  <c r="C103" i="2"/>
  <c r="C102" i="2"/>
  <c r="C99" i="2"/>
  <c r="C97" i="2"/>
  <c r="C96" i="2"/>
  <c r="C93" i="2"/>
  <c r="C91" i="2"/>
  <c r="C90" i="2"/>
  <c r="C87" i="2"/>
  <c r="C85" i="2"/>
  <c r="C84" i="2"/>
  <c r="C80" i="2"/>
  <c r="C79" i="2"/>
  <c r="C77" i="2"/>
  <c r="C76" i="2"/>
  <c r="C75" i="2"/>
  <c r="C72" i="2"/>
  <c r="C71" i="2"/>
  <c r="C68" i="2"/>
  <c r="C67" i="2"/>
  <c r="C65" i="2"/>
  <c r="C64" i="2"/>
  <c r="C63" i="2"/>
  <c r="C60" i="2"/>
  <c r="C59" i="2"/>
  <c r="C54" i="2"/>
  <c r="C53" i="2"/>
  <c r="C51" i="2"/>
  <c r="C50" i="2"/>
  <c r="C46" i="2"/>
  <c r="C45" i="2"/>
  <c r="C42" i="2"/>
  <c r="C41" i="2"/>
  <c r="C39" i="2"/>
  <c r="C38" i="2"/>
  <c r="C34" i="2"/>
  <c r="C33" i="2"/>
  <c r="C28" i="2"/>
  <c r="C27" i="2"/>
  <c r="C24" i="2"/>
  <c r="C23" i="2"/>
  <c r="C22" i="2"/>
  <c r="C20" i="2"/>
  <c r="C19" i="2"/>
  <c r="C18" i="2"/>
  <c r="C16" i="2"/>
  <c r="C15" i="2"/>
  <c r="C12" i="2"/>
  <c r="C10" i="2"/>
  <c r="C14" i="2"/>
  <c r="D11" i="2"/>
  <c r="F11" i="2" s="1"/>
  <c r="D12" i="2"/>
  <c r="F12" i="2" s="1"/>
  <c r="D14" i="2"/>
  <c r="F14" i="2" s="1"/>
  <c r="D17" i="2"/>
  <c r="F17" i="2" s="1"/>
  <c r="D20" i="2"/>
  <c r="F20" i="2" s="1"/>
  <c r="D21" i="2"/>
  <c r="F21" i="2" s="1"/>
  <c r="D23" i="2"/>
  <c r="F23" i="2" s="1"/>
  <c r="D26" i="2"/>
  <c r="D31" i="2"/>
  <c r="F31" i="2" s="1"/>
  <c r="D32" i="2"/>
  <c r="F32" i="2" s="1"/>
  <c r="D34" i="2"/>
  <c r="F34" i="2" s="1"/>
  <c r="D35" i="2"/>
  <c r="F35" i="2" s="1"/>
  <c r="D37" i="2"/>
  <c r="F37" i="2" s="1"/>
  <c r="D40" i="2"/>
  <c r="F40" i="2" s="1"/>
  <c r="D41" i="2"/>
  <c r="F41" i="2" s="1"/>
  <c r="D43" i="2"/>
  <c r="F43" i="2" s="1"/>
  <c r="D46" i="2"/>
  <c r="F46" i="2" s="1"/>
  <c r="D49" i="2"/>
  <c r="F49" i="2" s="1"/>
  <c r="D50" i="2"/>
  <c r="F50" i="2" s="1"/>
  <c r="D52" i="2"/>
  <c r="F52" i="2" s="1"/>
  <c r="D57" i="2"/>
  <c r="F57" i="2" s="1"/>
  <c r="D60" i="2"/>
  <c r="F60" i="2" s="1"/>
  <c r="D61" i="2"/>
  <c r="F61" i="2" s="1"/>
  <c r="D63" i="2"/>
  <c r="F63" i="2" s="1"/>
  <c r="D66" i="2"/>
  <c r="D69" i="2"/>
  <c r="F69" i="2" s="1"/>
  <c r="D70" i="2"/>
  <c r="F70" i="2" s="1"/>
  <c r="D72" i="2"/>
  <c r="F72" i="2" s="1"/>
  <c r="D73" i="2"/>
  <c r="D74" i="2"/>
  <c r="D75" i="2"/>
  <c r="F75" i="2" s="1"/>
  <c r="D77" i="2"/>
  <c r="D78" i="2"/>
  <c r="F78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90" i="2"/>
  <c r="F90" i="2" s="1"/>
  <c r="D91" i="2"/>
  <c r="F91" i="2" s="1"/>
  <c r="D93" i="2"/>
  <c r="F93" i="2" s="1"/>
  <c r="D95" i="2"/>
  <c r="F95" i="2" s="1"/>
  <c r="D96" i="2"/>
  <c r="F96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6" i="2"/>
  <c r="F98" i="2"/>
  <c r="F106" i="2"/>
  <c r="F66" i="2"/>
  <c r="F73" i="2"/>
  <c r="F74" i="2"/>
  <c r="F77" i="2"/>
  <c r="F26" i="2"/>
  <c r="B105" i="2"/>
  <c r="B104" i="2"/>
  <c r="B102" i="2"/>
  <c r="B101" i="2"/>
  <c r="B100" i="2"/>
  <c r="B99" i="2"/>
  <c r="B97" i="2"/>
  <c r="B95" i="2"/>
  <c r="B93" i="2"/>
  <c r="B91" i="2"/>
  <c r="B89" i="2"/>
  <c r="B87" i="2"/>
  <c r="B85" i="2"/>
  <c r="B84" i="2"/>
  <c r="B83" i="2"/>
  <c r="B80" i="2"/>
  <c r="B77" i="2"/>
  <c r="B76" i="2"/>
  <c r="B73" i="2"/>
  <c r="B72" i="2"/>
  <c r="B71" i="2"/>
  <c r="B68" i="2"/>
  <c r="B67" i="2"/>
  <c r="B66" i="2"/>
  <c r="B65" i="2"/>
  <c r="B64" i="2"/>
  <c r="B60" i="2"/>
  <c r="B59" i="2"/>
  <c r="B57" i="2"/>
  <c r="B54" i="2"/>
  <c r="B53" i="2"/>
  <c r="B52" i="2"/>
  <c r="B50" i="2"/>
  <c r="B49" i="2"/>
  <c r="B48" i="2"/>
  <c r="B46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28" i="2"/>
  <c r="B27" i="2"/>
  <c r="B26" i="2"/>
  <c r="B25" i="2"/>
  <c r="B24" i="2"/>
  <c r="B21" i="2"/>
  <c r="B19" i="2"/>
  <c r="B18" i="2"/>
  <c r="B15" i="2"/>
  <c r="B14" i="2"/>
  <c r="B13" i="2"/>
  <c r="B12" i="2"/>
  <c r="B9" i="2"/>
  <c r="B7" i="2"/>
  <c r="R107" i="1"/>
  <c r="P107" i="1"/>
  <c r="N107" i="1"/>
  <c r="L107" i="1"/>
  <c r="J107" i="1"/>
  <c r="H107" i="1"/>
  <c r="F107" i="1"/>
  <c r="P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N98" i="1"/>
  <c r="L98" i="1"/>
  <c r="J98" i="1"/>
  <c r="H98" i="1"/>
  <c r="F98" i="1"/>
  <c r="R97" i="1"/>
  <c r="P97" i="1"/>
  <c r="N97" i="1"/>
  <c r="L97" i="1"/>
  <c r="J97" i="1"/>
  <c r="H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R91" i="1"/>
  <c r="P91" i="1"/>
  <c r="N91" i="1"/>
  <c r="L91" i="1"/>
  <c r="J91" i="1"/>
  <c r="H91" i="1"/>
  <c r="F91" i="1"/>
  <c r="R90" i="1"/>
  <c r="P90" i="1"/>
  <c r="N90" i="1"/>
  <c r="L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F80" i="1"/>
  <c r="P79" i="1"/>
  <c r="N79" i="1"/>
  <c r="L79" i="1"/>
  <c r="J79" i="1"/>
  <c r="H79" i="1"/>
  <c r="R78" i="1"/>
  <c r="P78" i="1"/>
  <c r="N78" i="1"/>
  <c r="L78" i="1"/>
  <c r="J78" i="1"/>
  <c r="H78" i="1"/>
  <c r="F78" i="1"/>
  <c r="F77" i="1"/>
  <c r="R76" i="1"/>
  <c r="P76" i="1"/>
  <c r="N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R72" i="1"/>
  <c r="P72" i="1"/>
  <c r="N72" i="1"/>
  <c r="L72" i="1"/>
  <c r="J72" i="1"/>
  <c r="F72" i="1"/>
  <c r="N71" i="1"/>
  <c r="L71" i="1"/>
  <c r="H71" i="1"/>
  <c r="R70" i="1"/>
  <c r="P70" i="1"/>
  <c r="N70" i="1"/>
  <c r="L70" i="1"/>
  <c r="J70" i="1"/>
  <c r="H70" i="1"/>
  <c r="F70" i="1"/>
  <c r="R69" i="1"/>
  <c r="P69" i="1"/>
  <c r="L69" i="1"/>
  <c r="J69" i="1"/>
  <c r="H69" i="1"/>
  <c r="F69" i="1"/>
  <c r="N68" i="1"/>
  <c r="L68" i="1"/>
  <c r="J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N62" i="1"/>
  <c r="L62" i="1"/>
  <c r="J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N54" i="1"/>
  <c r="L54" i="1"/>
  <c r="J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N48" i="1"/>
  <c r="L48" i="1"/>
  <c r="J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N42" i="1"/>
  <c r="L42" i="1"/>
  <c r="J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H39" i="1"/>
  <c r="F39" i="1"/>
  <c r="R38" i="1"/>
  <c r="P38" i="1"/>
  <c r="N38" i="1"/>
  <c r="L38" i="1"/>
  <c r="J38" i="1"/>
  <c r="H38" i="1"/>
  <c r="F38" i="1"/>
  <c r="L37" i="1"/>
  <c r="J37" i="1"/>
  <c r="H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7" i="1"/>
  <c r="R26" i="1"/>
  <c r="R25" i="1"/>
  <c r="R24" i="1"/>
  <c r="R23" i="1"/>
  <c r="R21" i="1"/>
  <c r="R20" i="1"/>
  <c r="R19" i="1"/>
  <c r="R18" i="1"/>
  <c r="R17" i="1"/>
  <c r="R15" i="1"/>
  <c r="R14" i="1"/>
  <c r="R13" i="1"/>
  <c r="R12" i="1"/>
  <c r="R11" i="1"/>
  <c r="R9" i="1"/>
  <c r="P29" i="1"/>
  <c r="P27" i="1"/>
  <c r="P26" i="1"/>
  <c r="P25" i="1"/>
  <c r="P24" i="1"/>
  <c r="P23" i="1"/>
  <c r="P21" i="1"/>
  <c r="P20" i="1"/>
  <c r="P19" i="1"/>
  <c r="P18" i="1"/>
  <c r="P17" i="1"/>
  <c r="P15" i="1"/>
  <c r="P14" i="1"/>
  <c r="P13" i="1"/>
  <c r="P12" i="1"/>
  <c r="P11" i="1"/>
  <c r="P9" i="1"/>
  <c r="N29" i="1"/>
  <c r="N28" i="1"/>
  <c r="N27" i="1"/>
  <c r="N26" i="1"/>
  <c r="N24" i="1"/>
  <c r="N23" i="1"/>
  <c r="N22" i="1"/>
  <c r="N21" i="1"/>
  <c r="N20" i="1"/>
  <c r="N18" i="1"/>
  <c r="N17" i="1"/>
  <c r="N16" i="1"/>
  <c r="N15" i="1"/>
  <c r="N14" i="1"/>
  <c r="N12" i="1"/>
  <c r="N11" i="1"/>
  <c r="N10" i="1"/>
  <c r="N9" i="1"/>
  <c r="L29" i="1"/>
  <c r="L28" i="1"/>
  <c r="L27" i="1"/>
  <c r="L26" i="1"/>
  <c r="L24" i="1"/>
  <c r="L23" i="1"/>
  <c r="L22" i="1"/>
  <c r="L21" i="1"/>
  <c r="L20" i="1"/>
  <c r="L18" i="1"/>
  <c r="L17" i="1"/>
  <c r="L16" i="1"/>
  <c r="L15" i="1"/>
  <c r="L14" i="1"/>
  <c r="L12" i="1"/>
  <c r="L11" i="1"/>
  <c r="L10" i="1"/>
  <c r="L9" i="1"/>
  <c r="L8" i="1"/>
  <c r="J29" i="1"/>
  <c r="J28" i="1"/>
  <c r="J27" i="1"/>
  <c r="J26" i="1"/>
  <c r="J24" i="1"/>
  <c r="J23" i="1"/>
  <c r="J22" i="1"/>
  <c r="J21" i="1"/>
  <c r="J20" i="1"/>
  <c r="J18" i="1"/>
  <c r="J17" i="1"/>
  <c r="J16" i="1"/>
  <c r="J15" i="1"/>
  <c r="J14" i="1"/>
  <c r="J12" i="1"/>
  <c r="J11" i="1"/>
  <c r="J10" i="1"/>
  <c r="H29" i="1"/>
  <c r="H27" i="1"/>
  <c r="H26" i="1"/>
  <c r="H25" i="1"/>
  <c r="H24" i="1"/>
  <c r="H23" i="1"/>
  <c r="H21" i="1"/>
  <c r="H20" i="1"/>
  <c r="H19" i="1"/>
  <c r="H18" i="1"/>
  <c r="H17" i="1"/>
  <c r="H15" i="1"/>
  <c r="H14" i="1"/>
  <c r="H13" i="1"/>
  <c r="H12" i="1"/>
  <c r="H11" i="1"/>
  <c r="H9" i="1"/>
  <c r="H7" i="1"/>
  <c r="F9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B109" i="1"/>
  <c r="B83" i="1"/>
  <c r="B57" i="1"/>
  <c r="B31" i="1"/>
  <c r="C82" i="1"/>
  <c r="C57" i="1"/>
  <c r="C56" i="1"/>
  <c r="C109" i="1"/>
  <c r="C108" i="1"/>
  <c r="K9" i="5" l="1"/>
  <c r="C30" i="1"/>
  <c r="A167" i="5"/>
  <c r="A138" i="5" s="1"/>
  <c r="C31" i="1"/>
  <c r="A83" i="2"/>
  <c r="C82" i="2" s="1"/>
  <c r="A31" i="2"/>
  <c r="C29" i="2" s="1"/>
  <c r="C8" i="2"/>
  <c r="D11" i="5"/>
  <c r="P7" i="1"/>
  <c r="R7" i="1"/>
  <c r="C6" i="2"/>
  <c r="A76" i="5"/>
  <c r="A38" i="2"/>
  <c r="B6" i="2"/>
  <c r="A175" i="5"/>
  <c r="I58" i="5"/>
  <c r="I111" i="5" s="1"/>
  <c r="I164" i="5" s="1"/>
  <c r="D8" i="2"/>
  <c r="F8" i="2" s="1"/>
  <c r="J9" i="1"/>
  <c r="N8" i="1"/>
  <c r="F8" i="1"/>
  <c r="P8" i="1"/>
  <c r="R8" i="1"/>
  <c r="H8" i="1"/>
  <c r="A52" i="2"/>
  <c r="A89" i="2"/>
  <c r="A97" i="2"/>
  <c r="A181" i="5"/>
  <c r="C83" i="1"/>
  <c r="B18" i="3"/>
  <c r="A95" i="2"/>
  <c r="A80" i="3"/>
  <c r="A34" i="2"/>
  <c r="A72" i="3"/>
  <c r="A46" i="2"/>
  <c r="A171" i="5"/>
  <c r="A82" i="5"/>
  <c r="A74" i="5"/>
  <c r="A44" i="2"/>
  <c r="A50" i="2"/>
  <c r="A169" i="5"/>
  <c r="A64" i="3"/>
  <c r="C17" i="3"/>
  <c r="A36" i="2"/>
  <c r="A57" i="2"/>
  <c r="C55" i="2" s="1"/>
  <c r="A87" i="2"/>
  <c r="A93" i="2"/>
  <c r="A99" i="2"/>
  <c r="A177" i="5"/>
  <c r="A84" i="5"/>
  <c r="A68" i="5"/>
  <c r="A61" i="5"/>
  <c r="A2" i="5" s="1"/>
  <c r="K52" i="5" s="1"/>
  <c r="A85" i="2"/>
  <c r="A91" i="2"/>
  <c r="A179" i="5"/>
  <c r="A173" i="5"/>
  <c r="A114" i="5"/>
  <c r="A85" i="5" s="1"/>
  <c r="G182" i="5"/>
  <c r="G167" i="5"/>
  <c r="C169" i="3"/>
  <c r="C101" i="2"/>
  <c r="D185" i="5"/>
  <c r="C157" i="3"/>
  <c r="C89" i="2"/>
  <c r="D173" i="5"/>
  <c r="B37" i="3"/>
  <c r="B29" i="5"/>
  <c r="A21" i="1"/>
  <c r="A20" i="2" s="1"/>
  <c r="B20" i="2"/>
  <c r="D119" i="3"/>
  <c r="F119" i="3" s="1"/>
  <c r="J71" i="1"/>
  <c r="D110" i="3"/>
  <c r="C118" i="5"/>
  <c r="F118" i="5" s="1"/>
  <c r="D32" i="3"/>
  <c r="C24" i="5"/>
  <c r="F24" i="5" s="1"/>
  <c r="D26" i="3"/>
  <c r="C18" i="5"/>
  <c r="F18" i="5" s="1"/>
  <c r="D83" i="3"/>
  <c r="C83" i="5"/>
  <c r="F83" i="5" s="1"/>
  <c r="D80" i="3"/>
  <c r="C80" i="5"/>
  <c r="F80" i="5" s="1"/>
  <c r="D77" i="3"/>
  <c r="F77" i="3" s="1"/>
  <c r="C77" i="5"/>
  <c r="F77" i="5" s="1"/>
  <c r="D74" i="3"/>
  <c r="C74" i="5"/>
  <c r="F74" i="5" s="1"/>
  <c r="D68" i="3"/>
  <c r="C68" i="5"/>
  <c r="F68" i="5" s="1"/>
  <c r="N19" i="1"/>
  <c r="B17" i="2"/>
  <c r="B23" i="2"/>
  <c r="D58" i="2"/>
  <c r="F58" i="2" s="1"/>
  <c r="D47" i="2"/>
  <c r="F47" i="2" s="1"/>
  <c r="D38" i="2"/>
  <c r="F38" i="2" s="1"/>
  <c r="D27" i="2"/>
  <c r="F27" i="2" s="1"/>
  <c r="D18" i="2"/>
  <c r="F18" i="2" s="1"/>
  <c r="D9" i="2"/>
  <c r="F9" i="2" s="1"/>
  <c r="B120" i="5"/>
  <c r="D89" i="2"/>
  <c r="F89" i="2" s="1"/>
  <c r="J90" i="1"/>
  <c r="D127" i="3"/>
  <c r="R79" i="1"/>
  <c r="R82" i="1" s="1"/>
  <c r="F79" i="1"/>
  <c r="D124" i="3"/>
  <c r="C132" i="5"/>
  <c r="F132" i="5" s="1"/>
  <c r="L76" i="1"/>
  <c r="E121" i="3"/>
  <c r="F73" i="1"/>
  <c r="A170" i="3"/>
  <c r="A186" i="5"/>
  <c r="D125" i="3"/>
  <c r="C133" i="5"/>
  <c r="F133" i="5" s="1"/>
  <c r="J77" i="1"/>
  <c r="H77" i="1"/>
  <c r="H80" i="1"/>
  <c r="R106" i="1"/>
  <c r="C163" i="3"/>
  <c r="C95" i="2"/>
  <c r="D179" i="5"/>
  <c r="D170" i="5"/>
  <c r="C86" i="2"/>
  <c r="A70" i="1"/>
  <c r="A69" i="2" s="1"/>
  <c r="B118" i="3"/>
  <c r="E154" i="3"/>
  <c r="F87" i="1"/>
  <c r="D116" i="3"/>
  <c r="F116" i="3" s="1"/>
  <c r="C124" i="5"/>
  <c r="F124" i="5" s="1"/>
  <c r="P68" i="1"/>
  <c r="D63" i="3"/>
  <c r="C63" i="5"/>
  <c r="F63" i="5" s="1"/>
  <c r="D33" i="2"/>
  <c r="F33" i="2" s="1"/>
  <c r="D71" i="3"/>
  <c r="F71" i="3" s="1"/>
  <c r="C71" i="5"/>
  <c r="F71" i="5" s="1"/>
  <c r="A63" i="3"/>
  <c r="A63" i="5"/>
  <c r="H16" i="1"/>
  <c r="H28" i="1"/>
  <c r="N7" i="1"/>
  <c r="N25" i="1"/>
  <c r="N37" i="1"/>
  <c r="J51" i="1"/>
  <c r="J59" i="1"/>
  <c r="J82" i="1" s="1"/>
  <c r="R68" i="1"/>
  <c r="P71" i="1"/>
  <c r="P82" i="1" s="1"/>
  <c r="L77" i="1"/>
  <c r="F106" i="1"/>
  <c r="L7" i="1"/>
  <c r="L13" i="1"/>
  <c r="L25" i="1"/>
  <c r="R10" i="1"/>
  <c r="R16" i="1"/>
  <c r="R22" i="1"/>
  <c r="R28" i="1"/>
  <c r="J34" i="1"/>
  <c r="J56" i="1" s="1"/>
  <c r="L39" i="1"/>
  <c r="F42" i="1"/>
  <c r="R42" i="1"/>
  <c r="L45" i="1"/>
  <c r="F48" i="1"/>
  <c r="R48" i="1"/>
  <c r="R56" i="1" s="1"/>
  <c r="L51" i="1"/>
  <c r="F54" i="1"/>
  <c r="R54" i="1"/>
  <c r="L59" i="1"/>
  <c r="F62" i="1"/>
  <c r="F83" i="1" s="1"/>
  <c r="R62" i="1"/>
  <c r="R83" i="1" s="1"/>
  <c r="L65" i="1"/>
  <c r="L82" i="1" s="1"/>
  <c r="F68" i="1"/>
  <c r="R71" i="1"/>
  <c r="N77" i="1"/>
  <c r="H106" i="1"/>
  <c r="B11" i="2"/>
  <c r="A33" i="2"/>
  <c r="B51" i="2"/>
  <c r="B75" i="2"/>
  <c r="B126" i="5"/>
  <c r="B23" i="5"/>
  <c r="C168" i="3"/>
  <c r="C100" i="2"/>
  <c r="C156" i="3"/>
  <c r="C88" i="2"/>
  <c r="C128" i="3"/>
  <c r="D136" i="5"/>
  <c r="A23" i="1"/>
  <c r="A22" i="2" s="1"/>
  <c r="B33" i="3"/>
  <c r="B25" i="5"/>
  <c r="B22" i="2"/>
  <c r="A30" i="3"/>
  <c r="A22" i="5"/>
  <c r="B13" i="5"/>
  <c r="B10" i="2"/>
  <c r="A74" i="1"/>
  <c r="A73" i="2" s="1"/>
  <c r="B122" i="3"/>
  <c r="B130" i="5"/>
  <c r="A62" i="1"/>
  <c r="A61" i="2" s="1"/>
  <c r="B110" i="3"/>
  <c r="B61" i="2"/>
  <c r="E159" i="3"/>
  <c r="F92" i="1"/>
  <c r="D128" i="3"/>
  <c r="C136" i="5"/>
  <c r="F136" i="5" s="1"/>
  <c r="P80" i="1"/>
  <c r="D76" i="2"/>
  <c r="F76" i="2" s="1"/>
  <c r="C166" i="3"/>
  <c r="D182" i="5"/>
  <c r="C98" i="2"/>
  <c r="D176" i="5"/>
  <c r="C160" i="3"/>
  <c r="C92" i="2"/>
  <c r="C151" i="3"/>
  <c r="C83" i="2"/>
  <c r="D167" i="5"/>
  <c r="C124" i="3"/>
  <c r="D132" i="5"/>
  <c r="B11" i="5"/>
  <c r="B19" i="3"/>
  <c r="D29" i="3"/>
  <c r="C21" i="5"/>
  <c r="F21" i="5" s="1"/>
  <c r="D66" i="3"/>
  <c r="C66" i="5"/>
  <c r="F66" i="5" s="1"/>
  <c r="D36" i="2"/>
  <c r="F36" i="2" s="1"/>
  <c r="H10" i="1"/>
  <c r="H22" i="1"/>
  <c r="N13" i="1"/>
  <c r="H34" i="1"/>
  <c r="H57" i="1" s="1"/>
  <c r="J39" i="1"/>
  <c r="P42" i="1"/>
  <c r="P56" i="1" s="1"/>
  <c r="J45" i="1"/>
  <c r="P48" i="1"/>
  <c r="P54" i="1"/>
  <c r="P62" i="1"/>
  <c r="P83" i="1" s="1"/>
  <c r="J65" i="1"/>
  <c r="J80" i="1"/>
  <c r="F25" i="1"/>
  <c r="F19" i="1"/>
  <c r="F13" i="1"/>
  <c r="F7" i="1"/>
  <c r="J7" i="1"/>
  <c r="J19" i="1"/>
  <c r="J25" i="1"/>
  <c r="P10" i="1"/>
  <c r="P16" i="1"/>
  <c r="P22" i="1"/>
  <c r="L34" i="1"/>
  <c r="L57" i="1" s="1"/>
  <c r="F37" i="1"/>
  <c r="F57" i="1" s="1"/>
  <c r="R37" i="1"/>
  <c r="N39" i="1"/>
  <c r="H42" i="1"/>
  <c r="N45" i="1"/>
  <c r="H48" i="1"/>
  <c r="H56" i="1" s="1"/>
  <c r="N51" i="1"/>
  <c r="N56" i="1" s="1"/>
  <c r="H54" i="1"/>
  <c r="H62" i="1"/>
  <c r="N65" i="1"/>
  <c r="N82" i="1" s="1"/>
  <c r="H68" i="1"/>
  <c r="H82" i="1" s="1"/>
  <c r="F71" i="1"/>
  <c r="F82" i="1" s="1"/>
  <c r="P77" i="1"/>
  <c r="N80" i="1"/>
  <c r="F102" i="1"/>
  <c r="L106" i="1"/>
  <c r="D105" i="2"/>
  <c r="F105" i="2" s="1"/>
  <c r="D79" i="2"/>
  <c r="F79" i="2" s="1"/>
  <c r="D53" i="2"/>
  <c r="F53" i="2" s="1"/>
  <c r="D44" i="2"/>
  <c r="F44" i="2" s="1"/>
  <c r="D15" i="2"/>
  <c r="F15" i="2" s="1"/>
  <c r="D6" i="2"/>
  <c r="F6" i="2" s="1"/>
  <c r="C37" i="2"/>
  <c r="D67" i="5"/>
  <c r="B9" i="5"/>
  <c r="B31" i="3"/>
  <c r="C154" i="3"/>
  <c r="A107" i="1"/>
  <c r="A174" i="3" s="1"/>
  <c r="B190" i="5"/>
  <c r="B106" i="2"/>
  <c r="D97" i="2"/>
  <c r="F97" i="2" s="1"/>
  <c r="P98" i="1"/>
  <c r="R77" i="1"/>
  <c r="R80" i="1"/>
  <c r="N106" i="1"/>
  <c r="C49" i="2"/>
  <c r="D79" i="5"/>
  <c r="E170" i="3"/>
  <c r="F103" i="1"/>
  <c r="E164" i="3"/>
  <c r="F164" i="3" s="1"/>
  <c r="F97" i="1"/>
  <c r="D120" i="3"/>
  <c r="D71" i="2"/>
  <c r="F71" i="2" s="1"/>
  <c r="C128" i="5"/>
  <c r="F128" i="5" s="1"/>
  <c r="H72" i="1"/>
  <c r="H83" i="1" s="1"/>
  <c r="D117" i="3"/>
  <c r="F117" i="3" s="1"/>
  <c r="C125" i="5"/>
  <c r="F125" i="5" s="1"/>
  <c r="D68" i="2"/>
  <c r="F68" i="2" s="1"/>
  <c r="N69" i="1"/>
  <c r="D114" i="3"/>
  <c r="F114" i="3" s="1"/>
  <c r="D65" i="2"/>
  <c r="F65" i="2" s="1"/>
  <c r="D111" i="3"/>
  <c r="F111" i="3" s="1"/>
  <c r="D62" i="2"/>
  <c r="F62" i="2" s="1"/>
  <c r="D108" i="3"/>
  <c r="C116" i="5"/>
  <c r="F116" i="5" s="1"/>
  <c r="D59" i="2"/>
  <c r="F59" i="2" s="1"/>
  <c r="D27" i="3"/>
  <c r="F27" i="3" s="1"/>
  <c r="D16" i="2"/>
  <c r="F16" i="2" s="1"/>
  <c r="D24" i="3"/>
  <c r="C16" i="5"/>
  <c r="F16" i="5" s="1"/>
  <c r="D13" i="2"/>
  <c r="F13" i="2" s="1"/>
  <c r="D21" i="3"/>
  <c r="C13" i="5"/>
  <c r="F13" i="5" s="1"/>
  <c r="D10" i="2"/>
  <c r="F10" i="2" s="1"/>
  <c r="D18" i="3"/>
  <c r="C10" i="5"/>
  <c r="F10" i="5" s="1"/>
  <c r="D7" i="2"/>
  <c r="F7" i="2" s="1"/>
  <c r="D84" i="3"/>
  <c r="F84" i="3" s="1"/>
  <c r="D54" i="2"/>
  <c r="F54" i="2" s="1"/>
  <c r="D81" i="3"/>
  <c r="F81" i="3" s="1"/>
  <c r="D51" i="2"/>
  <c r="F51" i="2" s="1"/>
  <c r="D78" i="3"/>
  <c r="D48" i="2"/>
  <c r="F48" i="2" s="1"/>
  <c r="D75" i="3"/>
  <c r="D45" i="2"/>
  <c r="F45" i="2" s="1"/>
  <c r="D72" i="3"/>
  <c r="F72" i="3" s="1"/>
  <c r="D42" i="2"/>
  <c r="F42" i="2" s="1"/>
  <c r="D69" i="3"/>
  <c r="D39" i="2"/>
  <c r="F39" i="2" s="1"/>
  <c r="C26" i="2"/>
  <c r="C104" i="2"/>
  <c r="D121" i="5"/>
  <c r="D26" i="5"/>
  <c r="B133" i="5"/>
  <c r="B72" i="3"/>
  <c r="B106" i="3"/>
  <c r="B161" i="3"/>
  <c r="B183" i="5"/>
  <c r="B167" i="5"/>
  <c r="D17" i="5"/>
  <c r="B63" i="3"/>
  <c r="D188" i="5"/>
  <c r="A183" i="5"/>
  <c r="B177" i="5"/>
  <c r="B171" i="5"/>
  <c r="G184" i="5"/>
  <c r="B113" i="3"/>
  <c r="B155" i="3"/>
  <c r="B168" i="3"/>
  <c r="C74" i="3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L109" i="1" s="1"/>
  <c r="F93" i="1"/>
  <c r="F108" i="1" s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F162" i="3" s="1"/>
  <c r="C178" i="5"/>
  <c r="F178" i="5" s="1"/>
  <c r="D160" i="3"/>
  <c r="F160" i="3" s="1"/>
  <c r="C176" i="5"/>
  <c r="H88" i="1"/>
  <c r="H108" i="1" s="1"/>
  <c r="P88" i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F35" i="3" s="1"/>
  <c r="C27" i="5"/>
  <c r="F27" i="5" s="1"/>
  <c r="G190" i="5"/>
  <c r="F57" i="7"/>
  <c r="F112" i="3"/>
  <c r="F110" i="3"/>
  <c r="F108" i="3"/>
  <c r="F106" i="3"/>
  <c r="F34" i="3"/>
  <c r="F32" i="3"/>
  <c r="F66" i="3"/>
  <c r="F64" i="3"/>
  <c r="F62" i="3"/>
  <c r="F83" i="3"/>
  <c r="F79" i="3"/>
  <c r="F75" i="3"/>
  <c r="F73" i="3"/>
  <c r="F69" i="3"/>
  <c r="F61" i="3"/>
  <c r="B17" i="3"/>
  <c r="C11" i="5"/>
  <c r="F11" i="5" s="1"/>
  <c r="F18" i="3"/>
  <c r="A170" i="5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A19" i="1"/>
  <c r="B29" i="3"/>
  <c r="B17" i="5"/>
  <c r="B21" i="3"/>
  <c r="C16" i="3"/>
  <c r="D8" i="5"/>
  <c r="F113" i="3"/>
  <c r="F39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C8" i="5"/>
  <c r="F8" i="5" s="1"/>
  <c r="A55" i="5"/>
  <c r="K105" i="5" s="1"/>
  <c r="G78" i="5" s="1"/>
  <c r="C30" i="2"/>
  <c r="A108" i="5"/>
  <c r="K158" i="5" s="1"/>
  <c r="G134" i="5" s="1"/>
  <c r="A7" i="1"/>
  <c r="A8" i="1" s="1"/>
  <c r="F56" i="1"/>
  <c r="J57" i="1"/>
  <c r="N57" i="1"/>
  <c r="R57" i="1"/>
  <c r="N83" i="1"/>
  <c r="F109" i="1"/>
  <c r="J109" i="1"/>
  <c r="A16" i="3"/>
  <c r="A8" i="5"/>
  <c r="A134" i="5"/>
  <c r="A126" i="3"/>
  <c r="A132" i="5"/>
  <c r="A124" i="3"/>
  <c r="A120" i="3"/>
  <c r="A128" i="5"/>
  <c r="A114" i="3"/>
  <c r="A122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21" i="3"/>
  <c r="F174" i="3"/>
  <c r="F172" i="3"/>
  <c r="F170" i="3"/>
  <c r="F168" i="3"/>
  <c r="F166" i="3"/>
  <c r="F158" i="3"/>
  <c r="F156" i="3"/>
  <c r="F154" i="3"/>
  <c r="F128" i="3"/>
  <c r="F124" i="3"/>
  <c r="F122" i="3"/>
  <c r="F120" i="3"/>
  <c r="G183" i="5"/>
  <c r="G179" i="5"/>
  <c r="G175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5" i="3"/>
  <c r="F107" i="3"/>
  <c r="F37" i="3"/>
  <c r="F29" i="3"/>
  <c r="F25" i="3"/>
  <c r="F21" i="3"/>
  <c r="F17" i="3"/>
  <c r="F65" i="3"/>
  <c r="F80" i="3"/>
  <c r="F76" i="3"/>
  <c r="F68" i="3"/>
  <c r="P31" i="1" l="1"/>
  <c r="F30" i="1"/>
  <c r="F31" i="1"/>
  <c r="A32" i="5"/>
  <c r="A107" i="3"/>
  <c r="A122" i="3"/>
  <c r="A172" i="5"/>
  <c r="A126" i="5"/>
  <c r="A115" i="3"/>
  <c r="A33" i="3"/>
  <c r="A152" i="3"/>
  <c r="A31" i="3"/>
  <c r="A86" i="2"/>
  <c r="A116" i="3"/>
  <c r="G68" i="5"/>
  <c r="A156" i="3"/>
  <c r="A168" i="5"/>
  <c r="A130" i="5"/>
  <c r="G121" i="5"/>
  <c r="A23" i="5"/>
  <c r="A118" i="3"/>
  <c r="L30" i="1"/>
  <c r="G28" i="5"/>
  <c r="G30" i="5"/>
  <c r="G24" i="5"/>
  <c r="G12" i="5"/>
  <c r="G23" i="5"/>
  <c r="G26" i="5"/>
  <c r="G22" i="5"/>
  <c r="G29" i="5"/>
  <c r="G21" i="5"/>
  <c r="G17" i="5"/>
  <c r="A118" i="5"/>
  <c r="G72" i="5"/>
  <c r="A160" i="3"/>
  <c r="C56" i="2"/>
  <c r="A106" i="2"/>
  <c r="G81" i="5"/>
  <c r="A190" i="5"/>
  <c r="A176" i="5"/>
  <c r="A124" i="5"/>
  <c r="A25" i="5"/>
  <c r="L31" i="1"/>
  <c r="H30" i="1"/>
  <c r="G67" i="5"/>
  <c r="G84" i="5"/>
  <c r="G25" i="5"/>
  <c r="G80" i="5"/>
  <c r="G11" i="5"/>
  <c r="G10" i="5"/>
  <c r="G62" i="5"/>
  <c r="A110" i="3"/>
  <c r="G16" i="5"/>
  <c r="P57" i="1"/>
  <c r="L83" i="1"/>
  <c r="G75" i="5"/>
  <c r="A164" i="3"/>
  <c r="N31" i="1"/>
  <c r="G79" i="5"/>
  <c r="G70" i="5"/>
  <c r="L108" i="1"/>
  <c r="G15" i="5"/>
  <c r="P30" i="1"/>
  <c r="G83" i="5"/>
  <c r="G74" i="5"/>
  <c r="G20" i="5"/>
  <c r="F29" i="2"/>
  <c r="F55" i="2" s="1"/>
  <c r="F81" i="2" s="1"/>
  <c r="F107" i="2" s="1"/>
  <c r="J30" i="1"/>
  <c r="G13" i="5"/>
  <c r="G14" i="5"/>
  <c r="G173" i="5"/>
  <c r="G19" i="5"/>
  <c r="G65" i="5"/>
  <c r="G73" i="5"/>
  <c r="G82" i="5"/>
  <c r="A115" i="5"/>
  <c r="A123" i="5"/>
  <c r="A131" i="5"/>
  <c r="A39" i="3"/>
  <c r="J31" i="1"/>
  <c r="P109" i="1"/>
  <c r="J108" i="1"/>
  <c r="H31" i="1"/>
  <c r="G18" i="5"/>
  <c r="G64" i="5"/>
  <c r="G69" i="5"/>
  <c r="G77" i="5"/>
  <c r="A123" i="3"/>
  <c r="L56" i="1"/>
  <c r="R30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39" i="5"/>
  <c r="K40" i="5" s="1"/>
  <c r="K41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<sst xmlns="http://schemas.openxmlformats.org/spreadsheetml/2006/main" count="381" uniqueCount="123">
  <si>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</si>
  <si>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</si>
  <si>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</si>
  <si>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</si>
  <si>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</si>
  <si>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</si>
  <si>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</si>
  <si>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</si>
  <si>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</si>
  <si>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</si>
  <si>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</si>
  <si>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</si>
  <si>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</si>
  <si>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</si>
  <si>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</si>
  <si>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</si>
  <si>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</si>
  <si>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</si>
  <si>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</si>
  <si>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</si>
  <si>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</si>
  <si>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</si>
  <si>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</si>
  <si>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</si>
  <si>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</si>
  <si>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</si>
  <si>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</si>
  <si>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</si>
  <si>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</si>
  <si>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</si>
  <si>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</si>
  <si>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</si>
  <si>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</si>
  <si>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</si>
  <si>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</si>
  <si>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</si>
  <si>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</si>
  <si>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</si>
  <si>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</si>
  <si>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</si>
  <si>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</si>
  <si>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</si>
  <si>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</si>
  <si>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</si>
  <si>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</si>
  <si>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</si>
  <si>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</si>
  <si>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</si>
  <si>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</si>
  <si>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</si>
  <si>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</si>
  <si>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</si>
  <si>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</si>
  <si>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</si>
  <si>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</si>
  <si>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</si>
  <si>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</si>
  <si>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</si>
  <si>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</si>
  <si>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</si>
  <si>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</si>
  <si>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</si>
  <si>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</si>
  <si>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</si>
  <si>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</si>
  <si>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</si>
  <si>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</si>
  <si>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</si>
  <si>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</si>
  <si>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</si>
  <si>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</si>
  <si>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</si>
  <si>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</si>
  <si>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</si>
  <si>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</si>
  <si>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</si>
  <si>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</si>
  <si>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</si>
  <si>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</si>
  <si>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</si>
  <si>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</si>
  <si>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</si>
  <si>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</si>
  <si>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</si>
  <si>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</si>
  <si>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</si>
  <si>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</si>
  <si>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</si>
  <si>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</si>
  <si>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</si>
  <si>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</si>
  <si>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</si>
  <si>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</si>
  <si>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</si>
  <si>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</si>
  <si>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</si>
  <si>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</si>
  <si>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</si>
  <si>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</si>
  <si>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</si>
  <si>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</si>
  <si>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</si>
  <si>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</si>
  <si>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</si>
  <si>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</si>
  <si>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</si>
  <si>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</si>
  <si>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</si>
  <si>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</si>
  <si>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>LS</t>
  </si>
  <si>
    <t xml:space="preserve">Estimate No. 1 from November 22, 2022 to November 29, 2022 </t>
  </si>
  <si>
    <t>, 2022  BY:</t>
  </si>
  <si>
    <t>BUILDING REMOVAL 1322 BROADWAY</t>
  </si>
  <si>
    <t>ASBESTOS REMOVAL 1322 BROADWAY</t>
  </si>
  <si>
    <t>1322 Broadway Demolition</t>
  </si>
  <si>
    <t>N-Trak Group</t>
  </si>
  <si>
    <t>Loves Park, IL</t>
  </si>
  <si>
    <t>Bid Bond</t>
  </si>
  <si>
    <t>Northern Ilinois Service</t>
  </si>
  <si>
    <t>Rockford, IL</t>
  </si>
  <si>
    <t>DPI Counstruction</t>
  </si>
  <si>
    <t>Pecatonica, IL</t>
  </si>
  <si>
    <t>Bid No.: 1222-PW-122  Vendors Notified: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</si>
</sst>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7" sqref="E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55500</v>
      </c>
    </row>
    <row r="2" spans="1:6" s="216" customFormat="1" ht="18" x14ac:dyDescent="0.25">
      <c r="A2" s="347" t="s">
        <v>93</v>
      </c>
      <c r="B2" s="347"/>
      <c r="C2" s="347"/>
      <c r="D2" s="347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112</v>
      </c>
      <c r="C4" s="346" t="s">
        <v>109</v>
      </c>
      <c r="D4" s="307">
        <v>1</v>
      </c>
      <c r="E4" s="308">
        <v>53000</v>
      </c>
      <c r="F4" s="303">
        <f t="shared" ref="F4:F67" si="0">IF(AND(ISNUMBER(D4),ISNUMBER(E4)),D4*E4,"")</f>
        <v>53000</v>
      </c>
    </row>
    <row r="5" spans="1:6" x14ac:dyDescent="0.2">
      <c r="A5" s="304">
        <v>2</v>
      </c>
      <c r="B5" s="345" t="s">
        <v>113</v>
      </c>
      <c r="C5" s="306" t="s">
        <v>109</v>
      </c>
      <c r="D5" s="307">
        <v>1</v>
      </c>
      <c r="E5" s="308">
        <v>2500</v>
      </c>
      <c r="F5" s="303">
        <f t="shared" si="0"/>
        <v>2500</v>
      </c>
    </row>
    <row r="6" spans="1:6" x14ac:dyDescent="0.2">
      <c r="A6" s="304">
        <v>3</v>
      </c>
      <c r="B6" s="345"/>
      <c r="C6" s="306"/>
      <c r="D6" s="307"/>
      <c r="E6" s="308"/>
      <c r="F6" s="303" t="str">
        <f t="shared" si="0"/>
        <v/>
      </c>
    </row>
    <row r="7" spans="1:6" x14ac:dyDescent="0.2">
      <c r="A7" s="304">
        <v>4</v>
      </c>
      <c r="B7" s="345"/>
      <c r="C7" s="306"/>
      <c r="D7" s="307"/>
      <c r="E7" s="308"/>
      <c r="F7" s="303" t="str">
        <f t="shared" si="0"/>
        <v/>
      </c>
    </row>
    <row r="8" spans="1:6" x14ac:dyDescent="0.2">
      <c r="A8" s="304">
        <v>5</v>
      </c>
      <c r="B8" s="345"/>
      <c r="C8" s="306"/>
      <c r="D8" s="307"/>
      <c r="E8" s="308"/>
      <c r="F8" s="303" t="str">
        <f t="shared" si="0"/>
        <v/>
      </c>
    </row>
    <row r="9" spans="1:6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6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V12" sqref="V1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2" t="s">
        <v>99</v>
      </c>
      <c r="F1" s="353"/>
      <c r="G1" s="360" t="s">
        <v>115</v>
      </c>
      <c r="H1" s="361"/>
      <c r="I1" s="356" t="s">
        <v>118</v>
      </c>
      <c r="J1" s="357"/>
      <c r="K1" s="225" t="s">
        <v>120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4"/>
      <c r="F2" s="355"/>
      <c r="G2" s="362" t="s">
        <v>116</v>
      </c>
      <c r="H2" s="363"/>
      <c r="I2" s="358" t="s">
        <v>119</v>
      </c>
      <c r="J2" s="359"/>
      <c r="K2" s="384" t="s">
        <v>121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114</v>
      </c>
      <c r="B3" s="291"/>
      <c r="C3" s="291"/>
      <c r="D3" s="292"/>
      <c r="E3" s="354"/>
      <c r="F3" s="355"/>
      <c r="G3" s="362" t="s">
        <v>117</v>
      </c>
      <c r="H3" s="364"/>
      <c r="I3" s="362" t="s">
        <v>117</v>
      </c>
      <c r="J3" s="364"/>
      <c r="K3" s="362" t="s">
        <v>117</v>
      </c>
      <c r="L3" s="364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122</v>
      </c>
      <c r="B4" s="291"/>
      <c r="C4" s="291"/>
      <c r="D4" s="292"/>
      <c r="E4" s="293"/>
      <c r="F4" s="294"/>
      <c r="G4" s="350"/>
      <c r="H4" s="351"/>
      <c r="I4" s="348"/>
      <c r="J4" s="34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BUILDING REMOVAL 1322 BROADWAY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53000</v>
      </c>
      <c r="F6" s="146">
        <f>IF(AND(ISNUMBER($D6),ISNUMBER(E6)),$D6*E6,0)</f>
        <v>53000</v>
      </c>
      <c r="G6" s="168">
        <v>36312</v>
      </c>
      <c r="H6" s="103">
        <f>IF(AND(ISNUMBER($D6),ISNUMBER(G6)),$D6*G6,0)</f>
        <v>36312</v>
      </c>
      <c r="I6" s="169">
        <v>39777.760000000002</v>
      </c>
      <c r="J6" s="103">
        <f t="shared" ref="J6:J29" si="0">IF(AND(ISNUMBER($D6),ISNUMBER(I6)),$D6*I6,0)</f>
        <v>39777.760000000002</v>
      </c>
      <c r="K6" s="169">
        <v>57265.599999999999</v>
      </c>
      <c r="L6" s="103">
        <f t="shared" ref="L6:L29" si="1">IF(AND(ISNUMBER($D6),ISNUMBER(K6)),$D6*K6,0)</f>
        <v>57265.599999999999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ASBESTOS REMOVAL 1322 BROADWAY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2500</v>
      </c>
      <c r="F7" s="146">
        <f t="shared" ref="F7:H29" si="5">IF(AND(ISNUMBER($D7),ISNUMBER(E7)),$D7*E7,0)</f>
        <v>2500</v>
      </c>
      <c r="G7" s="168">
        <v>0</v>
      </c>
      <c r="H7" s="103">
        <f t="shared" si="5"/>
        <v>0</v>
      </c>
      <c r="I7" s="169">
        <v>0.01</v>
      </c>
      <c r="J7" s="103">
        <f t="shared" si="0"/>
        <v>0.01</v>
      </c>
      <c r="K7" s="169">
        <v>1</v>
      </c>
      <c r="L7" s="103">
        <f t="shared" si="1"/>
        <v>1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55500</v>
      </c>
      <c r="G30" s="110"/>
      <c r="H30" s="104">
        <f>IF(SUM(H6:H29)=0,"",SUM(H6:H29))</f>
        <v>36312</v>
      </c>
      <c r="I30" s="110"/>
      <c r="J30" s="104">
        <f>IF(SUM(J6:J29)=0,"",SUM(J6:J29))</f>
        <v>39777.770000000004</v>
      </c>
      <c r="K30" s="110"/>
      <c r="L30" s="104">
        <f>IF(SUM(L6:L29)=0,"",SUM(L6:L29))</f>
        <v>57266.6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55500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36312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39777.770000000004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57266.6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1322 Broadway Demolition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BUILDING REMOVAL 1322 BROADWAY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ASBESTOS REMOVAL 1322 BROADWAY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 t="str">
        <f>'Tabulation of Bids'!$A$3</f>
        <v>1322 Broadway Demolition</v>
      </c>
      <c r="E4" s="367"/>
      <c r="F4" s="368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BUILDING REMOVAL 1322 BROADWAY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53000</v>
      </c>
      <c r="F16" s="334">
        <f>D16*E16</f>
        <v>53000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ASBESTOS REMOVAL 1322 BROADWAY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2500</v>
      </c>
      <c r="F17" s="335">
        <f t="shared" ref="F17:F32" si="0">D17*E17</f>
        <v>2500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55500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7" t="str">
        <f>D4</f>
        <v>1322 Broadway Demolition</v>
      </c>
      <c r="E49" s="367"/>
      <c r="F49" s="368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55500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7" t="str">
        <f>D49</f>
        <v>1322 Broadway Demolition</v>
      </c>
      <c r="E94" s="367"/>
      <c r="F94" s="368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55500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7" t="str">
        <f>D94</f>
        <v>1322 Broadway Demolition</v>
      </c>
      <c r="E139" s="367"/>
      <c r="F139" s="368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55500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H8" sqref="H8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6.140625" style="131" customWidth="1"/>
    <col min="4" max="4" width="4.7109375" style="131" customWidth="1"/>
    <col min="5" max="5" width="9.8554687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4" t="s">
        <v>103</v>
      </c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N-Trak Group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Loves Park, IL Bid Bond</v>
      </c>
      <c r="C5" s="12"/>
      <c r="D5" s="12"/>
      <c r="E5" s="12"/>
      <c r="F5" s="12"/>
      <c r="G5" s="12"/>
      <c r="H5" s="14" t="s">
        <v>32</v>
      </c>
      <c r="I5" s="373" t="str">
        <f>'Tabulation of Bids'!$A$3</f>
        <v>1322 Broadway Demolition</v>
      </c>
      <c r="J5" s="373"/>
      <c r="K5" s="37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BUILDING REMOVAL 1322 BROADWAY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36312</v>
      </c>
      <c r="F8" s="264" t="str">
        <f t="shared" ref="F8:F24" si="0">IF((H8&gt;C8),H8-C8,"")</f>
        <v/>
      </c>
      <c r="G8" s="296" t="str">
        <f>IF($K$52="BLR 6303",IF(C8&gt;H8,C8-H8,""),"")</f>
        <v/>
      </c>
      <c r="H8" s="167">
        <v>1</v>
      </c>
      <c r="I8" s="136" t="str">
        <f>IF(ISBLANK(H8),"",D8)</f>
        <v>LS</v>
      </c>
      <c r="J8" s="134">
        <f>IF(ISBLANK('Tabulation of Bids'!G6),"",'Tabulation of Bids'!G6)</f>
        <v>36312</v>
      </c>
      <c r="K8" s="134">
        <f>IF(ISBLANK(H8),"",H8*J8)</f>
        <v>36312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ASBESTOS REMOVAL 1322 BROADWAY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0</v>
      </c>
      <c r="F9" s="268" t="str">
        <f t="shared" si="0"/>
        <v/>
      </c>
      <c r="G9" s="296" t="str">
        <f t="shared" ref="G9:G31" si="2">IF($K$52="BLR 6303",IF(C9&gt;H9,C9-H9,""),"")</f>
        <v/>
      </c>
      <c r="H9" s="167">
        <v>1</v>
      </c>
      <c r="I9" s="136" t="str">
        <f t="shared" ref="I9:I24" si="3">IF(ISBLANK(H9),"",D9)</f>
        <v>LS</v>
      </c>
      <c r="J9" s="134">
        <f>IF(ISBLANK('Tabulation of Bids'!G7),"",'Tabulation of Bids'!G7)</f>
        <v>0</v>
      </c>
      <c r="K9" s="134">
        <f t="shared" ref="K9:K24" si="4">IF(ISBLANK(H9),"",H9*J9)</f>
        <v>0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 t="str">
        <f>IF(ISBLANK('Tabulation of Bids'!A8),"",'Tabulation of Bids'!A8)</f>
        <v/>
      </c>
      <c r="B10" s="314" t="str">
        <f>IF(ISBLANK('Tabulation of Bids'!B8),"",'Tabulation of Bids'!B8)</f>
        <v/>
      </c>
      <c r="C10" s="311" t="str">
        <f>IF('Tabulation of Bids'!D8=0,"",'Tabulation of Bids'!D8)</f>
        <v/>
      </c>
      <c r="D10" s="315" t="str">
        <f>IF(ISBLANK('Tabulation of Bids'!C8),"",'Tabulation of Bids'!C8)</f>
        <v/>
      </c>
      <c r="E10" s="267" t="str">
        <f t="shared" si="1"/>
        <v/>
      </c>
      <c r="F10" s="268" t="str">
        <f t="shared" si="0"/>
        <v/>
      </c>
      <c r="G10" s="296" t="str">
        <f t="shared" si="2"/>
        <v/>
      </c>
      <c r="H10" s="167"/>
      <c r="I10" s="136" t="str">
        <f t="shared" si="3"/>
        <v/>
      </c>
      <c r="J10" s="134" t="str">
        <f>IF(ISBLANK('Tabulation of Bids'!G8),"",'Tabulation of Bids'!G8)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 t="str">
        <f>IF(ISBLANK('Tabulation of Bids'!A9),"",'Tabulation of Bids'!A9)</f>
        <v/>
      </c>
      <c r="B11" s="314" t="str">
        <f>IF(ISBLANK('Tabulation of Bids'!B9),"",'Tabulation of Bids'!B9)</f>
        <v/>
      </c>
      <c r="C11" s="311" t="str">
        <f>IF('Tabulation of Bids'!D9=0,"",'Tabulation of Bids'!D9)</f>
        <v/>
      </c>
      <c r="D11" s="315" t="str">
        <f>IF(ISBLANK('Tabulation of Bids'!C9),"",'Tabulation of Bids'!C9)</f>
        <v/>
      </c>
      <c r="E11" s="267" t="str">
        <f t="shared" si="1"/>
        <v/>
      </c>
      <c r="F11" s="268" t="str">
        <f t="shared" si="0"/>
        <v/>
      </c>
      <c r="G11" s="296" t="str">
        <f t="shared" si="2"/>
        <v/>
      </c>
      <c r="H11" s="167"/>
      <c r="I11" s="136" t="str">
        <f t="shared" si="3"/>
        <v/>
      </c>
      <c r="J11" s="134" t="str">
        <f>IF(ISBLANK('Tabulation of Bids'!G9),"",'Tabulation of Bids'!G9)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 t="str">
        <f>IF(ISBLANK('Tabulation of Bids'!A10),"",'Tabulation of Bids'!A10)</f>
        <v/>
      </c>
      <c r="B12" s="314" t="str">
        <f>IF(ISBLANK('Tabulation of Bids'!B10),"",'Tabulation of Bids'!B10)</f>
        <v/>
      </c>
      <c r="C12" s="311" t="str">
        <f>IF('Tabulation of Bids'!D10=0,"",'Tabulation of Bids'!D10)</f>
        <v/>
      </c>
      <c r="D12" s="315" t="str">
        <f>IF(ISBLANK('Tabulation of Bids'!C10),"",'Tabulation of Bids'!C10)</f>
        <v/>
      </c>
      <c r="E12" s="267" t="str">
        <f t="shared" si="1"/>
        <v/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36312</v>
      </c>
      <c r="F32" s="26"/>
      <c r="G32" s="36"/>
      <c r="H32" s="46"/>
      <c r="I32" s="36"/>
      <c r="J32" s="25"/>
      <c r="K32" s="25">
        <f>IF(ISNUMBER(E32),SUM(K8:K31),"")</f>
        <v>36312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36312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>
        <v>0.05</v>
      </c>
      <c r="K41" s="281">
        <f>IF(ISNUMBER(K32),IF(ISNUMBER(J41),J41*K40,""),"")</f>
        <v>1815.6000000000001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34496.400000000001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34496.400000000001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November 22, 2022 to November 29, 2022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Loves Park, IL Bid Bond</v>
      </c>
      <c r="C58" s="12"/>
      <c r="D58" s="12"/>
      <c r="E58" s="12"/>
      <c r="F58" s="12"/>
      <c r="G58" s="12"/>
      <c r="H58" s="14" t="s">
        <v>32</v>
      </c>
      <c r="I58" s="373" t="str">
        <f>I5</f>
        <v>1322 Broadway Demolition</v>
      </c>
      <c r="J58" s="373"/>
      <c r="K58" s="373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36312</v>
      </c>
      <c r="F85" s="26"/>
      <c r="G85" s="36"/>
      <c r="H85" s="46"/>
      <c r="I85" s="36"/>
      <c r="J85" s="25"/>
      <c r="K85" s="25">
        <f>IF(ISNUMBER(E85),SUM(K8:K31)+SUM(K61:K84),"")</f>
        <v>36312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36312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36312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36312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November 22, 2022 to November 29, 2022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N-Trak Group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Loves Park, IL Bid Bond</v>
      </c>
      <c r="C111" s="12"/>
      <c r="D111" s="12"/>
      <c r="E111" s="12"/>
      <c r="F111" s="12"/>
      <c r="G111" s="12"/>
      <c r="H111" s="14" t="s">
        <v>32</v>
      </c>
      <c r="I111" s="373" t="str">
        <f>I58</f>
        <v>1322 Broadway Demolition</v>
      </c>
      <c r="J111" s="373"/>
      <c r="K111" s="373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36312</v>
      </c>
      <c r="F138" s="26"/>
      <c r="G138" s="36"/>
      <c r="H138" s="46"/>
      <c r="I138" s="36"/>
      <c r="J138" s="25"/>
      <c r="K138" s="25">
        <f>IF(ISNUMBER(E85),SUM(K8:K31)+SUM(K61:K84)+SUM(K114:K137),"")</f>
        <v>36312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36312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36312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36312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November 22, 2022 to November 29, 2022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N-Trak Group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Loves Park, IL Bid Bond</v>
      </c>
      <c r="C164" s="12"/>
      <c r="D164" s="12"/>
      <c r="E164" s="12"/>
      <c r="F164" s="12"/>
      <c r="G164" s="12"/>
      <c r="H164" s="14" t="s">
        <v>32</v>
      </c>
      <c r="I164" s="373" t="str">
        <f>I111</f>
        <v>1322 Broadway Demolition</v>
      </c>
      <c r="J164" s="373"/>
      <c r="K164" s="373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36312</v>
      </c>
      <c r="F191" s="26"/>
      <c r="G191" s="36"/>
      <c r="H191" s="46"/>
      <c r="I191" s="36"/>
      <c r="J191" s="25"/>
      <c r="K191" s="25">
        <f>IF(ISNUMBER(E85),SUM(K8:K31)+SUM(K61:K84)+SUM(K114:K137)+SUM(K167:K190),"")</f>
        <v>36312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36312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36312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36312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7" t="str">
        <f>'Pay Estimate'!$I$5</f>
        <v>1322 Broadway Demolition</v>
      </c>
      <c r="G7" s="367"/>
    </row>
    <row r="8" spans="1:7" x14ac:dyDescent="0.2">
      <c r="A8" s="67" t="s">
        <v>56</v>
      </c>
      <c r="B8" s="67"/>
      <c r="C8" s="67"/>
      <c r="D8" s="67"/>
      <c r="E8" s="68" t="s">
        <v>57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1" t="str">
        <f>'Tabulation of Bids'!G1</f>
        <v>N-Trak Group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8" t="s">
        <v>105</v>
      </c>
      <c r="B57" s="379"/>
      <c r="C57" s="379"/>
      <c r="D57" s="380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1"/>
      <c r="B58" s="382"/>
      <c r="C58" s="382"/>
      <c r="D58" s="383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71</v>
      </c>
      <c r="C67" s="86"/>
      <c r="D67" s="86"/>
      <c r="E67" s="86"/>
      <c r="F67" s="86"/>
      <c r="G67" s="86"/>
    </row>
    <row r="68" spans="1:7" x14ac:dyDescent="0.2">
      <c r="A68" s="376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74</v>
      </c>
      <c r="C73" s="86"/>
      <c r="D73" s="86"/>
      <c r="E73" s="86"/>
      <c r="F73" s="86"/>
      <c r="G73" s="86"/>
    </row>
    <row r="74" spans="1:7" x14ac:dyDescent="0.2">
      <c r="A74" s="376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2022-11-28T18:34:35Z</cp:lastPrinted>
  <dcterms:created xsi:type="dcterms:W3CDTF">2000-03-30T15:03:44Z</dcterms:created>
  <dcterms:modified xsi:type="dcterms:W3CDTF">2023-01-19T15:00:58Z</dcterms:modified>
</cp:coreProperties>
</file>