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90" yWindow="90" windowWidth="15240" windowHeight="8475"/>
  </bookViews>
  <sheets>
    <sheet name="Bid Tab Summary" sheetId="1" r:id="rId1"/>
  </sheets>
  <calcPr calcId="162913"/>
</workbook>
</file>

<file path=xl/calcChain.xml><?xml version="1.0" encoding="utf-8"?>
<calcChain xmlns="http://schemas.openxmlformats.org/spreadsheetml/2006/main">
  <c r="K14" i="1" l="1"/>
  <c r="M32" i="1" l="1"/>
  <c r="M31" i="1"/>
  <c r="M30" i="1"/>
  <c r="M29" i="1"/>
  <c r="K32" i="1"/>
  <c r="K31" i="1"/>
  <c r="K30" i="1"/>
  <c r="K29" i="1"/>
  <c r="I32" i="1"/>
  <c r="I31" i="1"/>
  <c r="I30" i="1"/>
  <c r="I29" i="1"/>
  <c r="G32" i="1"/>
  <c r="G31" i="1"/>
  <c r="G30" i="1"/>
  <c r="G29" i="1"/>
  <c r="E32" i="1"/>
  <c r="E31" i="1"/>
  <c r="E30" i="1"/>
  <c r="E29" i="1"/>
  <c r="C32" i="1"/>
  <c r="C31" i="1"/>
  <c r="C30" i="1"/>
  <c r="C29" i="1"/>
  <c r="M18" i="1"/>
  <c r="M17" i="1"/>
  <c r="M16" i="1"/>
  <c r="M15" i="1"/>
  <c r="M19" i="1" s="1"/>
  <c r="K18" i="1"/>
  <c r="K17" i="1"/>
  <c r="K16" i="1"/>
  <c r="K15" i="1"/>
  <c r="I18" i="1"/>
  <c r="I17" i="1"/>
  <c r="I16" i="1"/>
  <c r="I15" i="1"/>
  <c r="G18" i="1"/>
  <c r="G17" i="1"/>
  <c r="G16" i="1"/>
  <c r="G15" i="1"/>
  <c r="E18" i="1"/>
  <c r="E17" i="1"/>
  <c r="E16" i="1"/>
  <c r="E15" i="1"/>
  <c r="M26" i="1"/>
  <c r="M27" i="1" s="1"/>
  <c r="K26" i="1"/>
  <c r="K27" i="1" s="1"/>
  <c r="I26" i="1"/>
  <c r="I27" i="1" s="1"/>
  <c r="G27" i="1"/>
  <c r="G26" i="1"/>
  <c r="E26" i="1"/>
  <c r="E27" i="1" s="1"/>
  <c r="C26" i="1"/>
  <c r="M23" i="1"/>
  <c r="M22" i="1"/>
  <c r="M21" i="1"/>
  <c r="K23" i="1"/>
  <c r="K22" i="1"/>
  <c r="K21" i="1"/>
  <c r="I23" i="1"/>
  <c r="I22" i="1"/>
  <c r="I21" i="1"/>
  <c r="G23" i="1"/>
  <c r="G22" i="1"/>
  <c r="G21" i="1"/>
  <c r="G24" i="1" s="1"/>
  <c r="E23" i="1"/>
  <c r="E22" i="1"/>
  <c r="E21" i="1"/>
  <c r="C23" i="1"/>
  <c r="C22" i="1"/>
  <c r="C21" i="1"/>
  <c r="C17" i="1"/>
  <c r="C15" i="1"/>
  <c r="C16" i="1"/>
  <c r="C18" i="1"/>
  <c r="C19" i="1" s="1"/>
  <c r="M33" i="1" l="1"/>
  <c r="M24" i="1"/>
  <c r="G33" i="1"/>
  <c r="G19" i="1"/>
  <c r="G36" i="1" s="1"/>
  <c r="C33" i="1"/>
  <c r="C24" i="1"/>
  <c r="I33" i="1"/>
  <c r="I24" i="1"/>
  <c r="I19" i="1"/>
  <c r="E33" i="1"/>
  <c r="E24" i="1"/>
  <c r="E19" i="1"/>
  <c r="K33" i="1"/>
  <c r="K24" i="1"/>
  <c r="K19" i="1"/>
  <c r="M36" i="1" l="1"/>
  <c r="I36" i="1"/>
  <c r="E36" i="1"/>
  <c r="K36" i="1"/>
  <c r="C27" i="1" l="1"/>
  <c r="C36" i="1" s="1"/>
</calcChain>
</file>

<file path=xl/sharedStrings.xml><?xml version="1.0" encoding="utf-8"?>
<sst xmlns="http://schemas.openxmlformats.org/spreadsheetml/2006/main" count="67" uniqueCount="44">
  <si>
    <t>CITY OF ROCKFORD</t>
  </si>
  <si>
    <t>TABULATION OF BIDS</t>
  </si>
  <si>
    <t>CRYSTAL IMAGE CLEANING INC.</t>
  </si>
  <si>
    <t>BRIDGEWAY INC.</t>
  </si>
  <si>
    <t>FREEPORT, IL</t>
  </si>
  <si>
    <t>LOVES PARK, IL</t>
  </si>
  <si>
    <t>CHICAGO, IL</t>
  </si>
  <si>
    <t>CHERRY VALLEY, IL</t>
  </si>
  <si>
    <t>COMPANY:</t>
  </si>
  <si>
    <t>EEO FORMS:</t>
  </si>
  <si>
    <t>City Yards – Central Garage (Building B)</t>
  </si>
  <si>
    <t>Water Division/Cedar St. – Admin Bldg.</t>
  </si>
  <si>
    <t>Fire Training Academy</t>
  </si>
  <si>
    <t>Fire Shop</t>
  </si>
  <si>
    <t>Fire Headquarters</t>
  </si>
  <si>
    <t>Police District 1 Station</t>
  </si>
  <si>
    <t xml:space="preserve">Police District 2 Station </t>
  </si>
  <si>
    <t>Police District 3 Station</t>
  </si>
  <si>
    <t>GROUP 1</t>
  </si>
  <si>
    <t>GROUP 2</t>
  </si>
  <si>
    <t xml:space="preserve">GROUP 3 </t>
  </si>
  <si>
    <t>GROUP 4</t>
  </si>
  <si>
    <t>AWARD Ø</t>
  </si>
  <si>
    <t>Group 1 Total:</t>
  </si>
  <si>
    <t>Group 2 Total:</t>
  </si>
  <si>
    <t>Group 3 Total:</t>
  </si>
  <si>
    <t>Group 4 Total:</t>
  </si>
  <si>
    <t>Bid On:      JANITORIAL SERVICES</t>
  </si>
  <si>
    <t>Bid No.:     225-PW-022</t>
  </si>
  <si>
    <t>Opened:    3/4/2025</t>
  </si>
  <si>
    <t>CROWLEY SERVICES</t>
  </si>
  <si>
    <t>ADDENDA 1-3:</t>
  </si>
  <si>
    <t>COST/MONTH</t>
  </si>
  <si>
    <t>ANNUAL COST</t>
  </si>
  <si>
    <t>City Yards – Admin Building (Building A)</t>
  </si>
  <si>
    <t>City Yards – Traffic Building (Building C)</t>
  </si>
  <si>
    <t>Family Peace Center</t>
  </si>
  <si>
    <t>TOTAL PRICE ALL GROUPS:</t>
  </si>
  <si>
    <t>Police Evidence Facility</t>
  </si>
  <si>
    <t>GSF USA INC</t>
  </si>
  <si>
    <t>x</t>
  </si>
  <si>
    <t>Vendors Notified:  236</t>
  </si>
  <si>
    <t>VEGA BUILDING MAINTENANCE</t>
  </si>
  <si>
    <t>MORGAN BUILDING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</si>
</sst>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4" fontId="5" fillId="0" borderId="8" xfId="0" applyNumberFormat="1" applyFont="1" applyBorder="1"/>
    <xf numFmtId="44" fontId="5" fillId="0" borderId="6" xfId="0" applyNumberFormat="1" applyFont="1" applyBorder="1"/>
    <xf numFmtId="0" fontId="4" fillId="0" borderId="3" xfId="0" applyFont="1" applyBorder="1"/>
    <xf numFmtId="44" fontId="3" fillId="2" borderId="14" xfId="0" applyNumberFormat="1" applyFont="1" applyFill="1" applyBorder="1"/>
    <xf numFmtId="43" fontId="3" fillId="2" borderId="13" xfId="0" applyNumberFormat="1" applyFont="1" applyFill="1" applyBorder="1"/>
    <xf numFmtId="0" fontId="1" fillId="0" borderId="13" xfId="0" applyFont="1" applyFill="1" applyBorder="1" applyAlignment="1">
      <alignment horizontal="center"/>
    </xf>
    <xf numFmtId="0" fontId="0" fillId="0" borderId="15" xfId="0" applyBorder="1"/>
    <xf numFmtId="44" fontId="3" fillId="2" borderId="16" xfId="0" applyNumberFormat="1" applyFont="1" applyFill="1" applyBorder="1"/>
    <xf numFmtId="43" fontId="3" fillId="2" borderId="16" xfId="0" applyNumberFormat="1" applyFont="1" applyFill="1" applyBorder="1"/>
    <xf numFmtId="43" fontId="3" fillId="2" borderId="1" xfId="0" applyNumberFormat="1" applyFont="1" applyFill="1" applyBorder="1"/>
    <xf numFmtId="43" fontId="3" fillId="2" borderId="2" xfId="0" applyNumberFormat="1" applyFont="1" applyFill="1" applyBorder="1"/>
    <xf numFmtId="43" fontId="3" fillId="2" borderId="18" xfId="0" applyNumberFormat="1" applyFont="1" applyFill="1" applyBorder="1"/>
    <xf numFmtId="43" fontId="5" fillId="2" borderId="16" xfId="0" applyNumberFormat="1" applyFont="1" applyFill="1" applyBorder="1"/>
    <xf numFmtId="0" fontId="1" fillId="0" borderId="1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0" fillId="0" borderId="20" xfId="0" applyBorder="1"/>
    <xf numFmtId="1" fontId="0" fillId="0" borderId="21" xfId="0" applyNumberFormat="1" applyBorder="1"/>
    <xf numFmtId="44" fontId="5" fillId="0" borderId="7" xfId="0" applyNumberFormat="1" applyFont="1" applyBorder="1"/>
    <xf numFmtId="1" fontId="1" fillId="0" borderId="1" xfId="0" applyNumberFormat="1" applyFont="1" applyFill="1" applyBorder="1" applyAlignment="1">
      <alignment horizontal="center"/>
    </xf>
    <xf numFmtId="1" fontId="0" fillId="0" borderId="20" xfId="0" applyNumberFormat="1" applyBorder="1"/>
    <xf numFmtId="0" fontId="0" fillId="0" borderId="21" xfId="0" applyBorder="1"/>
    <xf numFmtId="0" fontId="0" fillId="0" borderId="3" xfId="0" applyBorder="1"/>
    <xf numFmtId="0" fontId="0" fillId="0" borderId="2" xfId="0" applyBorder="1"/>
    <xf numFmtId="0" fontId="0" fillId="0" borderId="1" xfId="0" applyBorder="1"/>
    <xf numFmtId="44" fontId="5" fillId="0" borderId="6" xfId="0" applyNumberFormat="1" applyFont="1" applyFill="1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3" xfId="0" applyFont="1" applyBorder="1" applyAlignment="1">
      <alignment horizontal="right" indent="3"/>
    </xf>
    <xf numFmtId="0" fontId="1" fillId="0" borderId="22" xfId="0" applyFont="1" applyBorder="1" applyAlignment="1">
      <alignment horizontal="right"/>
    </xf>
    <xf numFmtId="0" fontId="1" fillId="0" borderId="23" xfId="0" applyFont="1" applyBorder="1"/>
    <xf numFmtId="0" fontId="1" fillId="0" borderId="24" xfId="0" applyFont="1" applyBorder="1" applyAlignment="1">
      <alignment horizontal="right"/>
    </xf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0" fontId="0" fillId="0" borderId="24" xfId="0" applyBorder="1" applyAlignment="1">
      <alignment horizontal="left" indent="3"/>
    </xf>
    <xf numFmtId="0" fontId="0" fillId="0" borderId="23" xfId="0" applyBorder="1" applyAlignment="1">
      <alignment horizontal="left" indent="3"/>
    </xf>
    <xf numFmtId="0" fontId="1" fillId="0" borderId="24" xfId="0" applyFont="1" applyBorder="1" applyAlignment="1">
      <alignment horizontal="right" indent="3"/>
    </xf>
    <xf numFmtId="0" fontId="1" fillId="3" borderId="23" xfId="0" applyFont="1" applyFill="1" applyBorder="1" applyAlignment="1">
      <alignment horizontal="center"/>
    </xf>
    <xf numFmtId="0" fontId="0" fillId="0" borderId="25" xfId="0" applyBorder="1"/>
    <xf numFmtId="0" fontId="5" fillId="0" borderId="9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3" fontId="3" fillId="2" borderId="28" xfId="0" applyNumberFormat="1" applyFont="1" applyFill="1" applyBorder="1"/>
    <xf numFmtId="44" fontId="3" fillId="2" borderId="19" xfId="0" applyNumberFormat="1" applyFont="1" applyFill="1" applyBorder="1"/>
    <xf numFmtId="44" fontId="5" fillId="2" borderId="14" xfId="1" applyFont="1" applyFill="1" applyBorder="1"/>
    <xf numFmtId="0" fontId="7" fillId="0" borderId="0" xfId="0" applyFont="1"/>
    <xf numFmtId="44" fontId="3" fillId="2" borderId="11" xfId="0" applyNumberFormat="1" applyFont="1" applyFill="1" applyBorder="1" applyAlignment="1">
      <alignment horizontal="left"/>
    </xf>
    <xf numFmtId="44" fontId="3" fillId="0" borderId="3" xfId="0" applyNumberFormat="1" applyFont="1" applyBorder="1" applyAlignment="1">
      <alignment horizontal="left"/>
    </xf>
    <xf numFmtId="44" fontId="5" fillId="0" borderId="3" xfId="0" applyNumberFormat="1" applyFont="1" applyBorder="1" applyAlignment="1">
      <alignment horizontal="left"/>
    </xf>
    <xf numFmtId="44" fontId="9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8" fillId="3" borderId="5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44" fontId="3" fillId="3" borderId="16" xfId="0" applyNumberFormat="1" applyFont="1" applyFill="1" applyBorder="1"/>
    <xf numFmtId="44" fontId="3" fillId="3" borderId="14" xfId="0" applyNumberFormat="1" applyFont="1" applyFill="1" applyBorder="1"/>
    <xf numFmtId="43" fontId="3" fillId="3" borderId="16" xfId="0" applyNumberFormat="1" applyFont="1" applyFill="1" applyBorder="1"/>
    <xf numFmtId="43" fontId="3" fillId="3" borderId="1" xfId="0" applyNumberFormat="1" applyFont="1" applyFill="1" applyBorder="1"/>
    <xf numFmtId="43" fontId="3" fillId="3" borderId="18" xfId="0" applyNumberFormat="1" applyFont="1" applyFill="1" applyBorder="1"/>
    <xf numFmtId="44" fontId="3" fillId="3" borderId="19" xfId="0" applyNumberFormat="1" applyFont="1" applyFill="1" applyBorder="1"/>
    <xf numFmtId="43" fontId="5" fillId="3" borderId="16" xfId="0" applyNumberFormat="1" applyFont="1" applyFill="1" applyBorder="1"/>
    <xf numFmtId="44" fontId="5" fillId="3" borderId="14" xfId="1" applyFont="1" applyFill="1" applyBorder="1"/>
    <xf numFmtId="43" fontId="3" fillId="3" borderId="2" xfId="0" applyNumberFormat="1" applyFont="1" applyFill="1" applyBorder="1"/>
    <xf numFmtId="43" fontId="3" fillId="3" borderId="28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0" xfId="0" applyFill="1" applyBorder="1"/>
    <xf numFmtId="0" fontId="0" fillId="3" borderId="21" xfId="0" applyFill="1" applyBorder="1"/>
    <xf numFmtId="44" fontId="5" fillId="3" borderId="7" xfId="0" applyNumberFormat="1" applyFont="1" applyFill="1" applyBorder="1"/>
    <xf numFmtId="44" fontId="5" fillId="3" borderId="6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36"/>
  <sheetViews>
    <sheetView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21" sqref="U21"/>
    </sheetView>
  </sheetViews>
  <sheetFormatPr defaultRowHeight="15" x14ac:dyDescent="0.25"/>
  <cols>
    <col min="1" max="1" width="40.7109375" bestFit="1" customWidth="1"/>
    <col min="2" max="2" width="14.7109375" bestFit="1" customWidth="1"/>
    <col min="3" max="3" width="14.28515625" bestFit="1" customWidth="1"/>
    <col min="4" max="4" width="14.140625" bestFit="1" customWidth="1"/>
    <col min="5" max="5" width="14.28515625" bestFit="1" customWidth="1"/>
    <col min="6" max="6" width="14.140625" bestFit="1" customWidth="1"/>
    <col min="7" max="7" width="14.28515625" bestFit="1" customWidth="1"/>
    <col min="8" max="8" width="14.140625" bestFit="1" customWidth="1"/>
    <col min="9" max="9" width="16.28515625" customWidth="1"/>
    <col min="10" max="10" width="14.140625" bestFit="1" customWidth="1"/>
    <col min="11" max="11" width="14.28515625" bestFit="1" customWidth="1"/>
    <col min="12" max="12" width="14.140625" bestFit="1" customWidth="1"/>
    <col min="13" max="13" width="18.5703125" customWidth="1"/>
  </cols>
  <sheetData>
    <row r="1" spans="1:13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5.75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x14ac:dyDescent="0.25">
      <c r="A4" s="4" t="s">
        <v>27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x14ac:dyDescent="0.25">
      <c r="A5" s="4" t="s">
        <v>28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x14ac:dyDescent="0.25">
      <c r="A6" s="4" t="s">
        <v>29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51" t="s">
        <v>41</v>
      </c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75" thickBot="1" x14ac:dyDescent="0.3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36" t="s">
        <v>8</v>
      </c>
      <c r="B9" s="57" t="s">
        <v>39</v>
      </c>
      <c r="C9" s="58"/>
      <c r="D9" s="57" t="s">
        <v>3</v>
      </c>
      <c r="E9" s="58"/>
      <c r="F9" s="61" t="s">
        <v>42</v>
      </c>
      <c r="G9" s="62"/>
      <c r="H9" s="65" t="s">
        <v>30</v>
      </c>
      <c r="I9" s="66"/>
      <c r="J9" s="81" t="s">
        <v>2</v>
      </c>
      <c r="K9" s="82"/>
      <c r="L9" s="57" t="s">
        <v>43</v>
      </c>
      <c r="M9" s="58"/>
    </row>
    <row r="10" spans="1:13" ht="18" customHeight="1" x14ac:dyDescent="0.25">
      <c r="A10" s="37"/>
      <c r="B10" s="59" t="s">
        <v>5</v>
      </c>
      <c r="C10" s="60"/>
      <c r="D10" s="59" t="s">
        <v>5</v>
      </c>
      <c r="E10" s="60"/>
      <c r="F10" s="63" t="s">
        <v>6</v>
      </c>
      <c r="G10" s="64"/>
      <c r="H10" s="67" t="s">
        <v>7</v>
      </c>
      <c r="I10" s="68"/>
      <c r="J10" s="83" t="s">
        <v>4</v>
      </c>
      <c r="K10" s="84"/>
      <c r="L10" s="59" t="s">
        <v>6</v>
      </c>
      <c r="M10" s="60"/>
    </row>
    <row r="11" spans="1:13" ht="18" customHeight="1" x14ac:dyDescent="0.25">
      <c r="A11" s="38" t="s">
        <v>9</v>
      </c>
      <c r="B11" s="77" t="s">
        <v>40</v>
      </c>
      <c r="C11" s="78"/>
      <c r="D11" s="73" t="s">
        <v>40</v>
      </c>
      <c r="E11" s="74"/>
      <c r="F11" s="75" t="s">
        <v>40</v>
      </c>
      <c r="G11" s="76"/>
      <c r="H11" s="75" t="s">
        <v>40</v>
      </c>
      <c r="I11" s="76"/>
      <c r="J11" s="85" t="s">
        <v>40</v>
      </c>
      <c r="K11" s="86"/>
      <c r="L11" s="75" t="s">
        <v>40</v>
      </c>
      <c r="M11" s="76"/>
    </row>
    <row r="12" spans="1:13" ht="18" customHeight="1" thickBot="1" x14ac:dyDescent="0.3">
      <c r="A12" s="47" t="s">
        <v>31</v>
      </c>
      <c r="B12" s="79" t="s">
        <v>40</v>
      </c>
      <c r="C12" s="80"/>
      <c r="D12" s="69" t="s">
        <v>40</v>
      </c>
      <c r="E12" s="70"/>
      <c r="F12" s="71" t="s">
        <v>40</v>
      </c>
      <c r="G12" s="72"/>
      <c r="H12" s="71" t="s">
        <v>40</v>
      </c>
      <c r="I12" s="72"/>
      <c r="J12" s="87" t="s">
        <v>40</v>
      </c>
      <c r="K12" s="88"/>
      <c r="L12" s="71" t="s">
        <v>40</v>
      </c>
      <c r="M12" s="72"/>
    </row>
    <row r="13" spans="1:13" s="33" customFormat="1" ht="18" customHeight="1" x14ac:dyDescent="0.25">
      <c r="A13" s="39"/>
      <c r="B13" s="34" t="s">
        <v>32</v>
      </c>
      <c r="C13" s="30" t="s">
        <v>33</v>
      </c>
      <c r="D13" s="31" t="s">
        <v>32</v>
      </c>
      <c r="E13" s="32" t="s">
        <v>33</v>
      </c>
      <c r="F13" s="31" t="s">
        <v>32</v>
      </c>
      <c r="G13" s="32" t="s">
        <v>33</v>
      </c>
      <c r="H13" s="31" t="s">
        <v>32</v>
      </c>
      <c r="I13" s="32" t="s">
        <v>33</v>
      </c>
      <c r="J13" s="89" t="s">
        <v>32</v>
      </c>
      <c r="K13" s="90" t="s">
        <v>33</v>
      </c>
      <c r="L13" s="31" t="s">
        <v>32</v>
      </c>
      <c r="M13" s="32" t="s">
        <v>33</v>
      </c>
    </row>
    <row r="14" spans="1:13" ht="18" customHeight="1" x14ac:dyDescent="0.25">
      <c r="A14" s="40" t="s">
        <v>18</v>
      </c>
      <c r="B14" s="7"/>
      <c r="C14" s="8"/>
      <c r="D14" s="12"/>
      <c r="E14" s="8"/>
      <c r="F14" s="12"/>
      <c r="G14" s="8"/>
      <c r="H14" s="12"/>
      <c r="I14" s="8"/>
      <c r="J14" s="91"/>
      <c r="K14" s="92">
        <f t="shared" ref="K14:K15" si="0">J14*12</f>
        <v>0</v>
      </c>
      <c r="L14" s="12"/>
      <c r="M14" s="8"/>
    </row>
    <row r="15" spans="1:13" ht="18" customHeight="1" x14ac:dyDescent="0.25">
      <c r="A15" s="41" t="s">
        <v>34</v>
      </c>
      <c r="B15" s="53">
        <v>1780</v>
      </c>
      <c r="C15" s="8">
        <f t="shared" ref="C15:C18" si="1">B15*12</f>
        <v>21360</v>
      </c>
      <c r="D15" s="13">
        <v>1903.2</v>
      </c>
      <c r="E15" s="8">
        <f t="shared" ref="E15" si="2">D15*12</f>
        <v>22838.400000000001</v>
      </c>
      <c r="F15" s="13">
        <v>2967</v>
      </c>
      <c r="G15" s="8">
        <f t="shared" ref="G15" si="3">F15*12</f>
        <v>35604</v>
      </c>
      <c r="H15" s="13">
        <v>2050</v>
      </c>
      <c r="I15" s="8">
        <f t="shared" ref="I15" si="4">H15*12</f>
        <v>24600</v>
      </c>
      <c r="J15" s="93">
        <v>1214</v>
      </c>
      <c r="K15" s="92">
        <f t="shared" si="0"/>
        <v>14568</v>
      </c>
      <c r="L15" s="13">
        <v>1560.3</v>
      </c>
      <c r="M15" s="8">
        <f t="shared" ref="M15" si="5">L15*12</f>
        <v>18723.599999999999</v>
      </c>
    </row>
    <row r="16" spans="1:13" ht="18" customHeight="1" x14ac:dyDescent="0.25">
      <c r="A16" s="41" t="s">
        <v>10</v>
      </c>
      <c r="B16" s="53">
        <v>2492</v>
      </c>
      <c r="C16" s="8">
        <f t="shared" si="1"/>
        <v>29904</v>
      </c>
      <c r="D16" s="14">
        <v>2664.48</v>
      </c>
      <c r="E16" s="8">
        <f t="shared" ref="E16" si="6">D16*12</f>
        <v>31973.760000000002</v>
      </c>
      <c r="F16" s="14">
        <v>4153.8</v>
      </c>
      <c r="G16" s="8">
        <f t="shared" ref="G16" si="7">F16*12</f>
        <v>49845.600000000006</v>
      </c>
      <c r="H16" s="14">
        <v>1250</v>
      </c>
      <c r="I16" s="8">
        <f t="shared" ref="I16" si="8">H16*12</f>
        <v>15000</v>
      </c>
      <c r="J16" s="94">
        <v>1214</v>
      </c>
      <c r="K16" s="92">
        <f t="shared" ref="K16" si="9">J16*12</f>
        <v>14568</v>
      </c>
      <c r="L16" s="14">
        <v>2184.4299999999998</v>
      </c>
      <c r="M16" s="8">
        <f t="shared" ref="M16" si="10">L16*12</f>
        <v>26213.159999999996</v>
      </c>
    </row>
    <row r="17" spans="1:13" ht="18" customHeight="1" x14ac:dyDescent="0.25">
      <c r="A17" s="41" t="s">
        <v>35</v>
      </c>
      <c r="B17" s="53">
        <v>2492</v>
      </c>
      <c r="C17" s="8">
        <f t="shared" si="1"/>
        <v>29904</v>
      </c>
      <c r="D17" s="14">
        <v>2664.48</v>
      </c>
      <c r="E17" s="8">
        <f t="shared" ref="E17" si="11">D17*12</f>
        <v>31973.760000000002</v>
      </c>
      <c r="F17" s="14">
        <v>4153.8</v>
      </c>
      <c r="G17" s="8">
        <f t="shared" ref="G17" si="12">F17*12</f>
        <v>49845.600000000006</v>
      </c>
      <c r="H17" s="14">
        <v>1250</v>
      </c>
      <c r="I17" s="8">
        <f t="shared" ref="I17" si="13">H17*12</f>
        <v>15000</v>
      </c>
      <c r="J17" s="94">
        <v>607</v>
      </c>
      <c r="K17" s="92">
        <f t="shared" ref="K17" si="14">J17*12</f>
        <v>7284</v>
      </c>
      <c r="L17" s="14">
        <v>2184.4299999999998</v>
      </c>
      <c r="M17" s="8">
        <f t="shared" ref="M17" si="15">L17*12</f>
        <v>26213.159999999996</v>
      </c>
    </row>
    <row r="18" spans="1:13" ht="18" customHeight="1" thickBot="1" x14ac:dyDescent="0.3">
      <c r="A18" s="42" t="s">
        <v>11</v>
      </c>
      <c r="B18" s="52">
        <v>2967</v>
      </c>
      <c r="C18" s="49">
        <f t="shared" si="1"/>
        <v>35604</v>
      </c>
      <c r="D18" s="16">
        <v>2156.96</v>
      </c>
      <c r="E18" s="49">
        <f t="shared" ref="E18" si="16">D18*12</f>
        <v>25883.52</v>
      </c>
      <c r="F18" s="16">
        <v>3362.6</v>
      </c>
      <c r="G18" s="49">
        <f t="shared" ref="G18" si="17">F18*12</f>
        <v>40351.199999999997</v>
      </c>
      <c r="H18" s="16">
        <v>2050</v>
      </c>
      <c r="I18" s="49">
        <f t="shared" ref="I18" si="18">H18*12</f>
        <v>24600</v>
      </c>
      <c r="J18" s="95">
        <v>1517</v>
      </c>
      <c r="K18" s="96">
        <f t="shared" ref="K18" si="19">J18*12</f>
        <v>18204</v>
      </c>
      <c r="L18" s="16">
        <v>1768.34</v>
      </c>
      <c r="M18" s="49">
        <f t="shared" ref="M18" si="20">L18*12</f>
        <v>21220.079999999998</v>
      </c>
    </row>
    <row r="19" spans="1:13" ht="18" customHeight="1" thickTop="1" x14ac:dyDescent="0.25">
      <c r="A19" s="43" t="s">
        <v>23</v>
      </c>
      <c r="B19" s="54"/>
      <c r="C19" s="50">
        <f>SUM(C15:C18)</f>
        <v>116772</v>
      </c>
      <c r="D19" s="17"/>
      <c r="E19" s="50">
        <f>SUM(E15:E18)</f>
        <v>112669.44000000002</v>
      </c>
      <c r="F19" s="17"/>
      <c r="G19" s="50">
        <f>SUM(G15:G18)</f>
        <v>175646.40000000002</v>
      </c>
      <c r="H19" s="17"/>
      <c r="I19" s="50">
        <f>SUM(I15:I18)</f>
        <v>79200</v>
      </c>
      <c r="J19" s="97"/>
      <c r="K19" s="98">
        <f>SUM(K15:K18)</f>
        <v>54624</v>
      </c>
      <c r="L19" s="17"/>
      <c r="M19" s="50">
        <f>SUM(M15:M18)</f>
        <v>92369.999999999985</v>
      </c>
    </row>
    <row r="20" spans="1:13" ht="18" customHeight="1" x14ac:dyDescent="0.25">
      <c r="A20" s="40" t="s">
        <v>19</v>
      </c>
      <c r="B20" s="55"/>
      <c r="C20" s="9"/>
      <c r="D20" s="14"/>
      <c r="E20" s="15"/>
      <c r="F20" s="14"/>
      <c r="G20" s="15"/>
      <c r="H20" s="14"/>
      <c r="I20" s="15"/>
      <c r="J20" s="94"/>
      <c r="K20" s="99"/>
      <c r="L20" s="14"/>
      <c r="M20" s="15"/>
    </row>
    <row r="21" spans="1:13" ht="18" customHeight="1" x14ac:dyDescent="0.25">
      <c r="A21" s="41" t="s">
        <v>12</v>
      </c>
      <c r="B21" s="53">
        <v>593</v>
      </c>
      <c r="C21" s="8">
        <f t="shared" ref="C21:E21" si="21">B21*12</f>
        <v>7116</v>
      </c>
      <c r="D21" s="13">
        <v>507.52</v>
      </c>
      <c r="E21" s="8">
        <f t="shared" si="21"/>
        <v>6090.24</v>
      </c>
      <c r="F21" s="13">
        <v>395.6</v>
      </c>
      <c r="G21" s="8">
        <f t="shared" ref="G21" si="22">F21*12</f>
        <v>4747.2000000000007</v>
      </c>
      <c r="H21" s="13">
        <v>290</v>
      </c>
      <c r="I21" s="8">
        <f t="shared" ref="I21" si="23">H21*12</f>
        <v>3480</v>
      </c>
      <c r="J21" s="93">
        <v>182</v>
      </c>
      <c r="K21" s="92">
        <f t="shared" ref="K21" si="24">J21*12</f>
        <v>2184</v>
      </c>
      <c r="L21" s="13">
        <v>1040.2</v>
      </c>
      <c r="M21" s="8">
        <f t="shared" ref="M21" si="25">L21*12</f>
        <v>12482.400000000001</v>
      </c>
    </row>
    <row r="22" spans="1:13" ht="18" customHeight="1" x14ac:dyDescent="0.25">
      <c r="A22" s="41" t="s">
        <v>13</v>
      </c>
      <c r="B22" s="53">
        <v>475</v>
      </c>
      <c r="C22" s="8">
        <f t="shared" ref="C22:E22" si="26">B22*12</f>
        <v>5700</v>
      </c>
      <c r="D22" s="13">
        <v>253.76</v>
      </c>
      <c r="E22" s="8">
        <f t="shared" si="26"/>
        <v>3045.12</v>
      </c>
      <c r="F22" s="13">
        <v>207</v>
      </c>
      <c r="G22" s="8">
        <f t="shared" ref="G22" si="27">F22*12</f>
        <v>2484</v>
      </c>
      <c r="H22" s="13">
        <v>220</v>
      </c>
      <c r="I22" s="8">
        <f t="shared" ref="I22" si="28">H22*12</f>
        <v>2640</v>
      </c>
      <c r="J22" s="93">
        <v>122</v>
      </c>
      <c r="K22" s="92">
        <f t="shared" ref="K22" si="29">J22*12</f>
        <v>1464</v>
      </c>
      <c r="L22" s="13">
        <v>520.1</v>
      </c>
      <c r="M22" s="8">
        <f t="shared" ref="M22" si="30">L22*12</f>
        <v>6241.2000000000007</v>
      </c>
    </row>
    <row r="23" spans="1:13" ht="18" customHeight="1" thickBot="1" x14ac:dyDescent="0.3">
      <c r="A23" s="42" t="s">
        <v>14</v>
      </c>
      <c r="B23" s="52">
        <v>1780</v>
      </c>
      <c r="C23" s="49">
        <f t="shared" ref="C23:E23" si="31">B23*12</f>
        <v>21360</v>
      </c>
      <c r="D23" s="16">
        <v>1268.8</v>
      </c>
      <c r="E23" s="49">
        <f t="shared" si="31"/>
        <v>15225.599999999999</v>
      </c>
      <c r="F23" s="16">
        <v>2014</v>
      </c>
      <c r="G23" s="49">
        <f t="shared" ref="G23" si="32">F23*12</f>
        <v>24168</v>
      </c>
      <c r="H23" s="16">
        <v>1200</v>
      </c>
      <c r="I23" s="49">
        <f t="shared" ref="I23" si="33">H23*12</f>
        <v>14400</v>
      </c>
      <c r="J23" s="95">
        <v>910</v>
      </c>
      <c r="K23" s="96">
        <f t="shared" ref="K23" si="34">J23*12</f>
        <v>10920</v>
      </c>
      <c r="L23" s="16">
        <v>1040.2</v>
      </c>
      <c r="M23" s="49">
        <f t="shared" ref="M23" si="35">L23*12</f>
        <v>12482.400000000001</v>
      </c>
    </row>
    <row r="24" spans="1:13" ht="18" customHeight="1" thickTop="1" x14ac:dyDescent="0.25">
      <c r="A24" s="43" t="s">
        <v>24</v>
      </c>
      <c r="B24" s="54"/>
      <c r="C24" s="50">
        <f>SUM(C21:C23)</f>
        <v>34176</v>
      </c>
      <c r="D24" s="17"/>
      <c r="E24" s="50">
        <f>SUM(E21:E23)</f>
        <v>24360.959999999999</v>
      </c>
      <c r="F24" s="17"/>
      <c r="G24" s="50">
        <f>SUM(G21:G23)</f>
        <v>31399.200000000001</v>
      </c>
      <c r="H24" s="17"/>
      <c r="I24" s="50">
        <f>SUM(I21:I23)</f>
        <v>20520</v>
      </c>
      <c r="J24" s="97"/>
      <c r="K24" s="98">
        <f>SUM(K21:K23)</f>
        <v>14568</v>
      </c>
      <c r="L24" s="17"/>
      <c r="M24" s="50">
        <f>SUM(M21:M23)</f>
        <v>31206.000000000004</v>
      </c>
    </row>
    <row r="25" spans="1:13" ht="18" customHeight="1" x14ac:dyDescent="0.25">
      <c r="A25" s="40" t="s">
        <v>20</v>
      </c>
      <c r="B25" s="55"/>
      <c r="C25" s="9"/>
      <c r="D25" s="14"/>
      <c r="E25" s="15"/>
      <c r="F25" s="14"/>
      <c r="G25" s="15"/>
      <c r="H25" s="14"/>
      <c r="I25" s="15"/>
      <c r="J25" s="94"/>
      <c r="K25" s="99"/>
      <c r="L25" s="14"/>
      <c r="M25" s="15"/>
    </row>
    <row r="26" spans="1:13" ht="18" customHeight="1" thickBot="1" x14ac:dyDescent="0.3">
      <c r="A26" s="42" t="s">
        <v>36</v>
      </c>
      <c r="B26" s="52">
        <v>1780</v>
      </c>
      <c r="C26" s="49">
        <f t="shared" ref="C26:E26" si="36">B26*12</f>
        <v>21360</v>
      </c>
      <c r="D26" s="16">
        <v>1586</v>
      </c>
      <c r="E26" s="49">
        <f t="shared" si="36"/>
        <v>19032</v>
      </c>
      <c r="F26" s="16">
        <v>2967</v>
      </c>
      <c r="G26" s="49">
        <f t="shared" ref="G26" si="37">F26*12</f>
        <v>35604</v>
      </c>
      <c r="H26" s="16">
        <v>1300</v>
      </c>
      <c r="I26" s="49">
        <f t="shared" ref="I26" si="38">H26*12</f>
        <v>15600</v>
      </c>
      <c r="J26" s="95">
        <v>1517</v>
      </c>
      <c r="K26" s="96">
        <f t="shared" ref="K26" si="39">J26*12</f>
        <v>18204</v>
      </c>
      <c r="L26" s="16">
        <v>1300.25</v>
      </c>
      <c r="M26" s="49">
        <f t="shared" ref="M26" si="40">L26*12</f>
        <v>15603</v>
      </c>
    </row>
    <row r="27" spans="1:13" ht="18" customHeight="1" thickTop="1" x14ac:dyDescent="0.25">
      <c r="A27" s="43" t="s">
        <v>25</v>
      </c>
      <c r="B27" s="54"/>
      <c r="C27" s="50">
        <f>SUM(C26)</f>
        <v>21360</v>
      </c>
      <c r="D27" s="17"/>
      <c r="E27" s="50">
        <f>SUM(E26)</f>
        <v>19032</v>
      </c>
      <c r="F27" s="17"/>
      <c r="G27" s="50">
        <f>SUM(G26)</f>
        <v>35604</v>
      </c>
      <c r="H27" s="17"/>
      <c r="I27" s="50">
        <f>SUM(I26)</f>
        <v>15600</v>
      </c>
      <c r="J27" s="97"/>
      <c r="K27" s="98">
        <f>SUM(K26)</f>
        <v>18204</v>
      </c>
      <c r="L27" s="17"/>
      <c r="M27" s="50">
        <f>SUM(M26)</f>
        <v>15603</v>
      </c>
    </row>
    <row r="28" spans="1:13" ht="18" customHeight="1" x14ac:dyDescent="0.25">
      <c r="A28" s="40" t="s">
        <v>21</v>
      </c>
      <c r="B28" s="55"/>
      <c r="C28" s="9"/>
      <c r="D28" s="14"/>
      <c r="E28" s="15"/>
      <c r="F28" s="14"/>
      <c r="G28" s="15"/>
      <c r="H28" s="14"/>
      <c r="I28" s="15"/>
      <c r="J28" s="94"/>
      <c r="K28" s="99"/>
      <c r="L28" s="14"/>
      <c r="M28" s="15"/>
    </row>
    <row r="29" spans="1:13" ht="18" customHeight="1" x14ac:dyDescent="0.25">
      <c r="A29" s="41" t="s">
        <v>15</v>
      </c>
      <c r="B29" s="53">
        <v>2670</v>
      </c>
      <c r="C29" s="8">
        <f t="shared" ref="C29:E29" si="41">B29*12</f>
        <v>32040</v>
      </c>
      <c r="D29" s="13">
        <v>1586</v>
      </c>
      <c r="E29" s="8">
        <f t="shared" si="41"/>
        <v>19032</v>
      </c>
      <c r="F29" s="13">
        <v>2967</v>
      </c>
      <c r="G29" s="8">
        <f t="shared" ref="G29" si="42">F29*12</f>
        <v>35604</v>
      </c>
      <c r="H29" s="13">
        <v>2200</v>
      </c>
      <c r="I29" s="8">
        <f t="shared" ref="I29" si="43">H29*12</f>
        <v>26400</v>
      </c>
      <c r="J29" s="93">
        <v>1517</v>
      </c>
      <c r="K29" s="92">
        <f t="shared" ref="K29" si="44">J29*12</f>
        <v>18204</v>
      </c>
      <c r="L29" s="13">
        <v>1300.25</v>
      </c>
      <c r="M29" s="8">
        <f t="shared" ref="M29" si="45">L29*12</f>
        <v>15603</v>
      </c>
    </row>
    <row r="30" spans="1:13" ht="18" customHeight="1" x14ac:dyDescent="0.25">
      <c r="A30" s="41" t="s">
        <v>16</v>
      </c>
      <c r="B30" s="53">
        <v>2967</v>
      </c>
      <c r="C30" s="8">
        <f t="shared" ref="C30:E30" si="46">B30*12</f>
        <v>35604</v>
      </c>
      <c r="D30" s="13">
        <v>1586</v>
      </c>
      <c r="E30" s="8">
        <f t="shared" si="46"/>
        <v>19032</v>
      </c>
      <c r="F30" s="13">
        <v>2472.5</v>
      </c>
      <c r="G30" s="8">
        <f t="shared" ref="G30" si="47">F30*12</f>
        <v>29670</v>
      </c>
      <c r="H30" s="13">
        <v>2850</v>
      </c>
      <c r="I30" s="8">
        <f t="shared" ref="I30" si="48">H30*12</f>
        <v>34200</v>
      </c>
      <c r="J30" s="93">
        <v>1517</v>
      </c>
      <c r="K30" s="92">
        <f t="shared" ref="K30" si="49">J30*12</f>
        <v>18204</v>
      </c>
      <c r="L30" s="13">
        <v>1300.25</v>
      </c>
      <c r="M30" s="8">
        <f t="shared" ref="M30" si="50">L30*12</f>
        <v>15603</v>
      </c>
    </row>
    <row r="31" spans="1:13" ht="18" customHeight="1" x14ac:dyDescent="0.25">
      <c r="A31" s="42" t="s">
        <v>17</v>
      </c>
      <c r="B31" s="53">
        <v>1780</v>
      </c>
      <c r="C31" s="8">
        <f t="shared" ref="C31:E31" si="51">B31*12</f>
        <v>21360</v>
      </c>
      <c r="D31" s="48">
        <v>1903.2</v>
      </c>
      <c r="E31" s="8">
        <f t="shared" si="51"/>
        <v>22838.400000000001</v>
      </c>
      <c r="F31" s="48">
        <v>2967</v>
      </c>
      <c r="G31" s="8">
        <f t="shared" ref="G31" si="52">F31*12</f>
        <v>35604</v>
      </c>
      <c r="H31" s="48">
        <v>2850</v>
      </c>
      <c r="I31" s="8">
        <f t="shared" ref="I31" si="53">H31*12</f>
        <v>34200</v>
      </c>
      <c r="J31" s="100">
        <v>1820</v>
      </c>
      <c r="K31" s="92">
        <f t="shared" ref="K31" si="54">J31*12</f>
        <v>21840</v>
      </c>
      <c r="L31" s="48">
        <v>1560.3</v>
      </c>
      <c r="M31" s="8">
        <f t="shared" ref="M31" si="55">L31*12</f>
        <v>18723.599999999999</v>
      </c>
    </row>
    <row r="32" spans="1:13" ht="18" customHeight="1" thickBot="1" x14ac:dyDescent="0.3">
      <c r="A32" s="42" t="s">
        <v>38</v>
      </c>
      <c r="B32" s="52">
        <v>2670</v>
      </c>
      <c r="C32" s="49">
        <f t="shared" ref="C32:E32" si="56">B32*12</f>
        <v>32040</v>
      </c>
      <c r="D32" s="16">
        <v>1903.2</v>
      </c>
      <c r="E32" s="49">
        <f t="shared" si="56"/>
        <v>22838.400000000001</v>
      </c>
      <c r="F32" s="16">
        <v>2773.5</v>
      </c>
      <c r="G32" s="49">
        <f t="shared" ref="G32" si="57">F32*12</f>
        <v>33282</v>
      </c>
      <c r="H32" s="16">
        <v>1200</v>
      </c>
      <c r="I32" s="49">
        <f t="shared" ref="I32" si="58">H32*12</f>
        <v>14400</v>
      </c>
      <c r="J32" s="95">
        <v>1820</v>
      </c>
      <c r="K32" s="96">
        <f t="shared" ref="K32" si="59">J32*12</f>
        <v>21840</v>
      </c>
      <c r="L32" s="16">
        <v>1560.3</v>
      </c>
      <c r="M32" s="49">
        <f t="shared" ref="M32" si="60">L32*12</f>
        <v>18723.599999999999</v>
      </c>
    </row>
    <row r="33" spans="1:13" ht="15.75" thickTop="1" x14ac:dyDescent="0.25">
      <c r="A33" s="43" t="s">
        <v>26</v>
      </c>
      <c r="B33" s="35"/>
      <c r="C33" s="50">
        <f>SUM(C29:C32)</f>
        <v>121044</v>
      </c>
      <c r="D33" s="17"/>
      <c r="E33" s="50">
        <f>SUM(E29:E32)</f>
        <v>83740.800000000003</v>
      </c>
      <c r="F33" s="17"/>
      <c r="G33" s="50">
        <f>SUM(G29:G32)</f>
        <v>134160</v>
      </c>
      <c r="H33" s="17"/>
      <c r="I33" s="50">
        <f>SUM(I29:I32)</f>
        <v>109200</v>
      </c>
      <c r="J33" s="97"/>
      <c r="K33" s="98">
        <f>SUM(K29:K32)</f>
        <v>80088</v>
      </c>
      <c r="L33" s="17"/>
      <c r="M33" s="50">
        <f>SUM(M29:M32)</f>
        <v>68653.2</v>
      </c>
    </row>
    <row r="34" spans="1:13" x14ac:dyDescent="0.25">
      <c r="A34" s="44" t="s">
        <v>22</v>
      </c>
      <c r="B34" s="35"/>
      <c r="C34" s="10"/>
      <c r="D34" s="18"/>
      <c r="E34" s="19"/>
      <c r="F34" s="23"/>
      <c r="G34" s="19"/>
      <c r="H34" s="23"/>
      <c r="I34" s="27"/>
      <c r="J34" s="101"/>
      <c r="K34" s="102"/>
      <c r="L34" s="28"/>
      <c r="M34" s="27"/>
    </row>
    <row r="35" spans="1:13" ht="15.75" thickBot="1" x14ac:dyDescent="0.3">
      <c r="A35" s="45"/>
      <c r="B35" s="26"/>
      <c r="C35" s="11"/>
      <c r="D35" s="20"/>
      <c r="E35" s="21"/>
      <c r="F35" s="24"/>
      <c r="G35" s="25"/>
      <c r="H35" s="20"/>
      <c r="I35" s="25"/>
      <c r="J35" s="103"/>
      <c r="K35" s="104"/>
      <c r="L35" s="20"/>
      <c r="M35" s="25"/>
    </row>
    <row r="36" spans="1:13" ht="15.75" thickBot="1" x14ac:dyDescent="0.3">
      <c r="A36" s="46" t="s">
        <v>37</v>
      </c>
      <c r="B36" s="5"/>
      <c r="C36" s="6">
        <f>SUM(C19,C24,C27,C33)</f>
        <v>293352</v>
      </c>
      <c r="D36" s="22"/>
      <c r="E36" s="6">
        <f>SUM(E19,E24,E27,E33)</f>
        <v>239803.2</v>
      </c>
      <c r="F36" s="22"/>
      <c r="G36" s="6">
        <f>SUM(G19,G24,G27,G33)</f>
        <v>376809.60000000003</v>
      </c>
      <c r="H36" s="22"/>
      <c r="I36" s="29">
        <f>SUM(I19,I24,I27,I33)</f>
        <v>224520</v>
      </c>
      <c r="J36" s="105"/>
      <c r="K36" s="106">
        <f>SUM(K19,K24,K27,K33)</f>
        <v>167484</v>
      </c>
      <c r="L36" s="22"/>
      <c r="M36" s="29">
        <f>SUM(M19,M24,M27,M33)</f>
        <v>207832.2</v>
      </c>
    </row>
  </sheetData>
  <mergeCells count="26">
    <mergeCell ref="B11:C11"/>
    <mergeCell ref="B12:C12"/>
    <mergeCell ref="D12:E12"/>
    <mergeCell ref="F12:G12"/>
    <mergeCell ref="H12:I12"/>
    <mergeCell ref="J12:K12"/>
    <mergeCell ref="L12:M12"/>
    <mergeCell ref="D11:E11"/>
    <mergeCell ref="F11:G11"/>
    <mergeCell ref="H11:I11"/>
    <mergeCell ref="J11:K11"/>
    <mergeCell ref="L11:M11"/>
    <mergeCell ref="A2:M2"/>
    <mergeCell ref="A1:M1"/>
    <mergeCell ref="B9:C9"/>
    <mergeCell ref="B10:C10"/>
    <mergeCell ref="D9:E9"/>
    <mergeCell ref="D10:E10"/>
    <mergeCell ref="F9:G9"/>
    <mergeCell ref="F10:G10"/>
    <mergeCell ref="H9:I9"/>
    <mergeCell ref="H10:I10"/>
    <mergeCell ref="J9:K9"/>
    <mergeCell ref="J10:K10"/>
    <mergeCell ref="L9:M9"/>
    <mergeCell ref="L10:M10"/>
  </mergeCells>
  <pageMargins left="0.45" right="0.4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 Summary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jtapia</dc:creator>
  <cp:lastModifiedBy>Larry Graham</cp:lastModifiedBy>
  <cp:lastPrinted>2020-01-06T21:22:14Z</cp:lastPrinted>
  <dcterms:created xsi:type="dcterms:W3CDTF">2011-09-30T16:15:46Z</dcterms:created>
  <dcterms:modified xsi:type="dcterms:W3CDTF">2025-03-05T17:51:01Z</dcterms:modified>
</cp:coreProperties>
</file>